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zivatel\AppData\Local\Temp\moz_mapi\"/>
    </mc:Choice>
  </mc:AlternateContent>
  <xr:revisionPtr revIDLastSave="0" documentId="13_ncr:1_{EF6AB17F-1C71-40AE-B8D2-BC225624C3B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Výkaz ziskov a strát_mesačne" sheetId="3" r:id="rId1"/>
    <sheet name="Výkaz_aktív a záväzkov_mesačne" sheetId="1" r:id="rId2"/>
  </sheets>
  <definedNames>
    <definedName name="_xlnm.Print_Area" localSheetId="0">'Výkaz ziskov a strát_mesačne'!$A$1:$H$34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3" l="1"/>
  <c r="F22" i="3" s="1"/>
  <c r="E17" i="3"/>
  <c r="E22" i="3" s="1"/>
  <c r="D17" i="3"/>
  <c r="D22" i="3" s="1"/>
  <c r="C17" i="3"/>
  <c r="C22" i="3" s="1"/>
  <c r="F10" i="3"/>
  <c r="E10" i="3"/>
  <c r="D10" i="3"/>
  <c r="C10" i="3"/>
  <c r="C23" i="3" l="1"/>
  <c r="C29" i="3" s="1"/>
  <c r="D23" i="3"/>
  <c r="D29" i="3" s="1"/>
  <c r="F23" i="3"/>
  <c r="F29" i="3" s="1"/>
  <c r="E23" i="3"/>
  <c r="E29" i="3" s="1"/>
  <c r="D14" i="1" l="1"/>
  <c r="D21" i="1" s="1"/>
  <c r="E14" i="1"/>
  <c r="E21" i="1" s="1"/>
  <c r="F14" i="1"/>
  <c r="F21" i="1" s="1"/>
  <c r="G14" i="1"/>
  <c r="G21" i="1" s="1"/>
  <c r="H14" i="1"/>
  <c r="H21" i="1" s="1"/>
  <c r="I14" i="1"/>
  <c r="I21" i="1" s="1"/>
  <c r="J14" i="1"/>
  <c r="J21" i="1" s="1"/>
  <c r="K14" i="1"/>
  <c r="K21" i="1" s="1"/>
  <c r="L14" i="1"/>
  <c r="L21" i="1" s="1"/>
  <c r="M14" i="1"/>
  <c r="M21" i="1" s="1"/>
  <c r="N14" i="1"/>
  <c r="N21" i="1" s="1"/>
  <c r="C14" i="1"/>
  <c r="C21" i="1" s="1"/>
  <c r="N6" i="1"/>
  <c r="M6" i="1"/>
  <c r="L6" i="1"/>
  <c r="K6" i="1"/>
  <c r="J6" i="1"/>
  <c r="I6" i="1"/>
  <c r="H6" i="1"/>
  <c r="G6" i="1"/>
  <c r="F6" i="1"/>
  <c r="E6" i="1"/>
  <c r="D6" i="1"/>
  <c r="C6" i="1"/>
  <c r="D4" i="1"/>
  <c r="E4" i="1"/>
  <c r="F4" i="1"/>
  <c r="G4" i="1"/>
  <c r="H4" i="1"/>
  <c r="I4" i="1"/>
  <c r="J4" i="1"/>
  <c r="K4" i="1"/>
  <c r="K11" i="1" s="1"/>
  <c r="L4" i="1"/>
  <c r="M4" i="1"/>
  <c r="M11" i="1" s="1"/>
  <c r="N4" i="1"/>
  <c r="C4" i="1"/>
  <c r="D11" i="1" l="1"/>
  <c r="F11" i="1"/>
  <c r="G11" i="1"/>
  <c r="L11" i="1"/>
  <c r="E11" i="1"/>
  <c r="H11" i="1"/>
  <c r="J11" i="1"/>
  <c r="N11" i="1"/>
  <c r="C11" i="1"/>
  <c r="I11" i="1"/>
</calcChain>
</file>

<file path=xl/sharedStrings.xml><?xml version="1.0" encoding="utf-8"?>
<sst xmlns="http://schemas.openxmlformats.org/spreadsheetml/2006/main" count="72" uniqueCount="67">
  <si>
    <t>V tisícoch EUR</t>
  </si>
  <si>
    <t>AKTÍVA</t>
  </si>
  <si>
    <t>Krátkodobé pohľadávky</t>
  </si>
  <si>
    <t>Zásoby</t>
  </si>
  <si>
    <t>Aktíva spolu</t>
  </si>
  <si>
    <t>Krátkodobé záväzky</t>
  </si>
  <si>
    <t>Zúčtovanie transferov ŠR</t>
  </si>
  <si>
    <t>Rezervy</t>
  </si>
  <si>
    <t>Ostatné záväzky</t>
  </si>
  <si>
    <t>Kumulatívne od Januára</t>
  </si>
  <si>
    <t>Ostatné prevádzkové výnosy</t>
  </si>
  <si>
    <t>Prevádzkové výnosy spolu</t>
  </si>
  <si>
    <t>Osobné náklady</t>
  </si>
  <si>
    <t>Lieky</t>
  </si>
  <si>
    <t>Ostatný materiál</t>
  </si>
  <si>
    <t>Spotreba materiálu spolu</t>
  </si>
  <si>
    <t>Spotreba energie</t>
  </si>
  <si>
    <t>Opravy a udržiavanie</t>
  </si>
  <si>
    <t>Ostatné prevádzkové náklady</t>
  </si>
  <si>
    <t>Prevádzkové náklady spolu</t>
  </si>
  <si>
    <t>Prevádzkový výsledok (EBITDA)</t>
  </si>
  <si>
    <t>Odpisy a amortizácia</t>
  </si>
  <si>
    <t>Opravné položky</t>
  </si>
  <si>
    <t>Finančné náklady(úroky)</t>
  </si>
  <si>
    <t>Daň z príjmu</t>
  </si>
  <si>
    <t>Zisk za obdobie</t>
  </si>
  <si>
    <t>Komentár:</t>
  </si>
  <si>
    <t>Výnosy z bežných transferov</t>
  </si>
  <si>
    <t>Výnosy z kapitálových transferov</t>
  </si>
  <si>
    <t>Ostatné výnosy (aktivácia, účtovanie rezerv)</t>
  </si>
  <si>
    <t>Odpisy z dotácií a transférov</t>
  </si>
  <si>
    <t>PASÍVA</t>
  </si>
  <si>
    <t>Úvery a návratná finančná výpomoc</t>
  </si>
  <si>
    <t>Pasíva spolu</t>
  </si>
  <si>
    <t>Časové rozlíšenie pasív</t>
  </si>
  <si>
    <t>Časové rozlíšenie aktív</t>
  </si>
  <si>
    <t>A.</t>
  </si>
  <si>
    <t>Neobežný majetok</t>
  </si>
  <si>
    <t>B</t>
  </si>
  <si>
    <t>Obežný majetok</t>
  </si>
  <si>
    <t>Nehmotný a hmotný majetok</t>
  </si>
  <si>
    <t xml:space="preserve">Peniaze a účty v bankách </t>
  </si>
  <si>
    <t>A</t>
  </si>
  <si>
    <t>Vlastné imanie</t>
  </si>
  <si>
    <t>Záväzky</t>
  </si>
  <si>
    <t>C</t>
  </si>
  <si>
    <t>Krv</t>
  </si>
  <si>
    <t>Diagnostiká</t>
  </si>
  <si>
    <t>Zdravotnícky materiál</t>
  </si>
  <si>
    <t>Skutočnosť                    k 31.1.2022</t>
  </si>
  <si>
    <t>Skutočnosť                    k 28.2.2022</t>
  </si>
  <si>
    <t>Skutočnosť                    k 31.3.2022</t>
  </si>
  <si>
    <t>Skutočnosť                    k 30.4.2022</t>
  </si>
  <si>
    <t>Skutočnosť                    k 31.5.2022</t>
  </si>
  <si>
    <t>Skutočnosť                    k 30.6.2022</t>
  </si>
  <si>
    <t>Skutočnosť                    k 31.7.2022</t>
  </si>
  <si>
    <t>Skutočnosť                    k 30.9.2022</t>
  </si>
  <si>
    <t>Skutočnosť                    k 31.8.2022</t>
  </si>
  <si>
    <t>Skutočnosť                    k 31.10.2022</t>
  </si>
  <si>
    <t>Skutočnosť                    k 30.11.2022</t>
  </si>
  <si>
    <t>Skutočnosť                    k 31.12.2022</t>
  </si>
  <si>
    <t>November</t>
  </si>
  <si>
    <t>Január - November</t>
  </si>
  <si>
    <t>v tis. eur</t>
  </si>
  <si>
    <t>2021</t>
  </si>
  <si>
    <t>2022</t>
  </si>
  <si>
    <t xml:space="preserve">Výnosy od ZP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</si>
</sst>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\(#,##0\);\-"/>
  </numFmts>
  <fonts count="14" x14ac:knownFonts="1"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9"/>
      <color indexed="8"/>
      <name val="Arial"/>
      <family val="2"/>
      <charset val="238"/>
    </font>
    <font>
      <sz val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indexed="9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">
    <xf numFmtId="0" fontId="0" fillId="0" borderId="0"/>
    <xf numFmtId="40" fontId="5" fillId="0" borderId="0" applyFont="0" applyFill="0" applyBorder="0" applyAlignment="0" applyProtection="0"/>
    <xf numFmtId="0" fontId="13" fillId="0" borderId="0"/>
    <xf numFmtId="0" fontId="13" fillId="0" borderId="0"/>
    <xf numFmtId="0" fontId="6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3" fillId="0" borderId="0"/>
    <xf numFmtId="0" fontId="2" fillId="0" borderId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Font="1"/>
    <xf numFmtId="49" fontId="0" fillId="0" borderId="0" xfId="0" applyNumberFormat="1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0" fillId="0" borderId="1" xfId="0" applyFont="1" applyBorder="1"/>
    <xf numFmtId="49" fontId="0" fillId="0" borderId="1" xfId="0" applyNumberFormat="1" applyFont="1" applyBorder="1" applyAlignment="1">
      <alignment horizontal="right"/>
    </xf>
    <xf numFmtId="0" fontId="3" fillId="0" borderId="1" xfId="0" applyFont="1" applyFill="1" applyBorder="1"/>
    <xf numFmtId="0" fontId="0" fillId="0" borderId="1" xfId="0" applyBorder="1"/>
    <xf numFmtId="0" fontId="3" fillId="0" borderId="0" xfId="0" applyFont="1" applyBorder="1"/>
    <xf numFmtId="164" fontId="3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center"/>
    </xf>
    <xf numFmtId="0" fontId="0" fillId="0" borderId="0" xfId="0" applyFont="1" applyFill="1" applyBorder="1"/>
    <xf numFmtId="0" fontId="0" fillId="2" borderId="0" xfId="0" applyFont="1" applyFill="1" applyBorder="1" applyAlignment="1">
      <alignment horizontal="center"/>
    </xf>
    <xf numFmtId="0" fontId="0" fillId="2" borderId="0" xfId="0" applyFill="1" applyBorder="1"/>
    <xf numFmtId="164" fontId="0" fillId="2" borderId="0" xfId="0" applyNumberFormat="1" applyFont="1" applyFill="1" applyBorder="1" applyAlignment="1">
      <alignment horizontal="right"/>
    </xf>
    <xf numFmtId="0" fontId="0" fillId="0" borderId="0" xfId="0" applyFont="1" applyBorder="1"/>
    <xf numFmtId="49" fontId="3" fillId="0" borderId="0" xfId="0" applyNumberFormat="1" applyFont="1" applyAlignment="1">
      <alignment horizontal="right"/>
    </xf>
    <xf numFmtId="164" fontId="2" fillId="0" borderId="0" xfId="0" applyNumberFormat="1" applyFont="1" applyBorder="1" applyAlignment="1">
      <alignment horizontal="right"/>
    </xf>
    <xf numFmtId="164" fontId="0" fillId="0" borderId="0" xfId="0" applyNumberFormat="1" applyFont="1" applyBorder="1" applyAlignment="1">
      <alignment horizontal="right"/>
    </xf>
    <xf numFmtId="49" fontId="0" fillId="0" borderId="0" xfId="0" applyNumberFormat="1" applyFont="1" applyBorder="1" applyAlignment="1">
      <alignment horizontal="right"/>
    </xf>
    <xf numFmtId="0" fontId="10" fillId="0" borderId="0" xfId="0" applyFont="1" applyFill="1" applyBorder="1"/>
    <xf numFmtId="0" fontId="0" fillId="0" borderId="3" xfId="0" applyFont="1" applyBorder="1"/>
    <xf numFmtId="0" fontId="0" fillId="0" borderId="1" xfId="0" applyFont="1" applyFill="1" applyBorder="1"/>
    <xf numFmtId="3" fontId="0" fillId="0" borderId="1" xfId="0" applyNumberFormat="1" applyFont="1" applyFill="1" applyBorder="1" applyAlignment="1">
      <alignment horizontal="right"/>
    </xf>
    <xf numFmtId="0" fontId="0" fillId="0" borderId="4" xfId="0" applyFont="1" applyFill="1" applyBorder="1"/>
    <xf numFmtId="0" fontId="3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49" fontId="12" fillId="3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0" fontId="0" fillId="4" borderId="1" xfId="0" applyFont="1" applyFill="1" applyBorder="1" applyAlignment="1">
      <alignment horizontal="center"/>
    </xf>
    <xf numFmtId="0" fontId="3" fillId="4" borderId="1" xfId="0" applyFont="1" applyFill="1" applyBorder="1"/>
    <xf numFmtId="3" fontId="8" fillId="4" borderId="1" xfId="13" applyNumberFormat="1" applyFont="1" applyFill="1" applyBorder="1"/>
    <xf numFmtId="3" fontId="3" fillId="4" borderId="7" xfId="0" applyNumberFormat="1" applyFont="1" applyFill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/>
    </xf>
    <xf numFmtId="3" fontId="3" fillId="6" borderId="1" xfId="0" applyNumberFormat="1" applyFont="1" applyFill="1" applyBorder="1" applyAlignment="1">
      <alignment horizontal="right"/>
    </xf>
    <xf numFmtId="49" fontId="11" fillId="7" borderId="18" xfId="0" applyNumberFormat="1" applyFont="1" applyFill="1" applyBorder="1" applyAlignment="1">
      <alignment horizontal="center" vertical="center" wrapText="1"/>
    </xf>
    <xf numFmtId="49" fontId="11" fillId="7" borderId="19" xfId="0" applyNumberFormat="1" applyFont="1" applyFill="1" applyBorder="1" applyAlignment="1">
      <alignment horizontal="center" vertical="center" wrapText="1"/>
    </xf>
    <xf numFmtId="0" fontId="0" fillId="0" borderId="20" xfId="0" applyBorder="1"/>
    <xf numFmtId="3" fontId="0" fillId="0" borderId="6" xfId="0" applyNumberFormat="1" applyBorder="1" applyAlignment="1">
      <alignment horizontal="right"/>
    </xf>
    <xf numFmtId="3" fontId="0" fillId="0" borderId="8" xfId="0" applyNumberFormat="1" applyBorder="1" applyAlignment="1">
      <alignment horizontal="right"/>
    </xf>
    <xf numFmtId="0" fontId="6" fillId="0" borderId="21" xfId="0" applyFont="1" applyBorder="1"/>
    <xf numFmtId="3" fontId="0" fillId="2" borderId="1" xfId="0" applyNumberFormat="1" applyFill="1" applyBorder="1" applyAlignment="1">
      <alignment horizontal="right"/>
    </xf>
    <xf numFmtId="3" fontId="0" fillId="2" borderId="2" xfId="0" applyNumberFormat="1" applyFill="1" applyBorder="1" applyAlignment="1">
      <alignment horizontal="right"/>
    </xf>
    <xf numFmtId="0" fontId="6" fillId="2" borderId="21" xfId="0" applyFont="1" applyFill="1" applyBorder="1"/>
    <xf numFmtId="3" fontId="0" fillId="0" borderId="1" xfId="0" applyNumberFormat="1" applyBorder="1" applyAlignment="1">
      <alignment horizontal="right"/>
    </xf>
    <xf numFmtId="3" fontId="0" fillId="0" borderId="2" xfId="0" applyNumberFormat="1" applyBorder="1" applyAlignment="1">
      <alignment horizontal="right"/>
    </xf>
    <xf numFmtId="0" fontId="3" fillId="8" borderId="21" xfId="0" applyFont="1" applyFill="1" applyBorder="1"/>
    <xf numFmtId="3" fontId="3" fillId="8" borderId="1" xfId="0" applyNumberFormat="1" applyFont="1" applyFill="1" applyBorder="1" applyAlignment="1">
      <alignment horizontal="right"/>
    </xf>
    <xf numFmtId="3" fontId="3" fillId="8" borderId="2" xfId="0" applyNumberFormat="1" applyFont="1" applyFill="1" applyBorder="1" applyAlignment="1">
      <alignment horizontal="right"/>
    </xf>
    <xf numFmtId="0" fontId="0" fillId="0" borderId="20" xfId="0" applyBorder="1" applyAlignment="1">
      <alignment horizontal="left"/>
    </xf>
    <xf numFmtId="0" fontId="0" fillId="0" borderId="21" xfId="5" applyFont="1" applyBorder="1" applyAlignment="1">
      <alignment horizontal="left"/>
    </xf>
    <xf numFmtId="0" fontId="0" fillId="0" borderId="21" xfId="0" applyBorder="1" applyAlignment="1">
      <alignment horizontal="left"/>
    </xf>
    <xf numFmtId="0" fontId="3" fillId="5" borderId="21" xfId="0" applyFont="1" applyFill="1" applyBorder="1"/>
    <xf numFmtId="3" fontId="3" fillId="5" borderId="1" xfId="0" applyNumberFormat="1" applyFont="1" applyFill="1" applyBorder="1" applyAlignment="1">
      <alignment horizontal="right"/>
    </xf>
    <xf numFmtId="3" fontId="3" fillId="5" borderId="2" xfId="0" applyNumberFormat="1" applyFont="1" applyFill="1" applyBorder="1" applyAlignment="1">
      <alignment horizontal="right"/>
    </xf>
    <xf numFmtId="0" fontId="3" fillId="6" borderId="21" xfId="0" applyFont="1" applyFill="1" applyBorder="1" applyAlignment="1">
      <alignment horizontal="center"/>
    </xf>
    <xf numFmtId="3" fontId="3" fillId="6" borderId="2" xfId="0" applyNumberFormat="1" applyFont="1" applyFill="1" applyBorder="1" applyAlignment="1">
      <alignment horizontal="right"/>
    </xf>
    <xf numFmtId="0" fontId="0" fillId="0" borderId="22" xfId="0" applyBorder="1" applyAlignment="1">
      <alignment horizontal="left"/>
    </xf>
    <xf numFmtId="3" fontId="0" fillId="0" borderId="18" xfId="0" applyNumberFormat="1" applyBorder="1" applyAlignment="1">
      <alignment horizontal="right"/>
    </xf>
    <xf numFmtId="3" fontId="0" fillId="0" borderId="19" xfId="0" applyNumberFormat="1" applyBorder="1" applyAlignment="1">
      <alignment horizontal="right"/>
    </xf>
    <xf numFmtId="0" fontId="3" fillId="9" borderId="23" xfId="0" applyFont="1" applyFill="1" applyBorder="1" applyAlignment="1">
      <alignment horizontal="center"/>
    </xf>
    <xf numFmtId="3" fontId="3" fillId="9" borderId="24" xfId="0" applyNumberFormat="1" applyFont="1" applyFill="1" applyBorder="1" applyAlignment="1">
      <alignment horizontal="right"/>
    </xf>
    <xf numFmtId="3" fontId="3" fillId="9" borderId="25" xfId="0" applyNumberFormat="1" applyFont="1" applyFill="1" applyBorder="1"/>
    <xf numFmtId="0" fontId="11" fillId="7" borderId="13" xfId="0" applyFont="1" applyFill="1" applyBorder="1" applyAlignment="1">
      <alignment horizontal="center" vertical="center"/>
    </xf>
    <xf numFmtId="0" fontId="11" fillId="7" borderId="16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center" vertical="center"/>
    </xf>
    <xf numFmtId="0" fontId="11" fillId="7" borderId="14" xfId="0" applyFont="1" applyFill="1" applyBorder="1" applyAlignment="1">
      <alignment horizontal="center" vertical="center"/>
    </xf>
    <xf numFmtId="0" fontId="11" fillId="7" borderId="15" xfId="0" applyFont="1" applyFill="1" applyBorder="1" applyAlignment="1">
      <alignment horizontal="center" vertical="center"/>
    </xf>
    <xf numFmtId="0" fontId="11" fillId="7" borderId="11" xfId="0" applyFont="1" applyFill="1" applyBorder="1" applyAlignment="1">
      <alignment horizontal="center" vertical="center"/>
    </xf>
    <xf numFmtId="0" fontId="11" fillId="7" borderId="12" xfId="0" applyFont="1" applyFill="1" applyBorder="1" applyAlignment="1">
      <alignment horizontal="center" vertical="center"/>
    </xf>
    <xf numFmtId="49" fontId="11" fillId="7" borderId="9" xfId="0" applyNumberFormat="1" applyFont="1" applyFill="1" applyBorder="1" applyAlignment="1">
      <alignment horizontal="center" vertical="center" wrapText="1"/>
    </xf>
    <xf numFmtId="49" fontId="11" fillId="7" borderId="10" xfId="0" applyNumberFormat="1" applyFont="1" applyFill="1" applyBorder="1" applyAlignment="1">
      <alignment horizontal="center" vertical="center" wrapText="1"/>
    </xf>
    <xf numFmtId="49" fontId="11" fillId="7" borderId="1" xfId="0" applyNumberFormat="1" applyFont="1" applyFill="1" applyBorder="1" applyAlignment="1">
      <alignment horizontal="center" vertical="center" wrapText="1"/>
    </xf>
    <xf numFmtId="49" fontId="11" fillId="7" borderId="2" xfId="0" applyNumberFormat="1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left" vertical="center"/>
    </xf>
    <xf numFmtId="0" fontId="12" fillId="3" borderId="7" xfId="0" applyFont="1" applyFill="1" applyBorder="1" applyAlignment="1">
      <alignment horizontal="left" vertical="center"/>
    </xf>
  </cellXfs>
  <cellStyles count="15">
    <cellStyle name="čiarky 2" xfId="1" xr:uid="{00000000-0005-0000-0000-000000000000}"/>
    <cellStyle name="Normal 2" xfId="2" xr:uid="{00000000-0005-0000-0000-000001000000}"/>
    <cellStyle name="Normal 2 2" xfId="3" xr:uid="{00000000-0005-0000-0000-000002000000}"/>
    <cellStyle name="Normálna" xfId="0" builtinId="0"/>
    <cellStyle name="Normálna 2" xfId="4" xr:uid="{00000000-0005-0000-0000-000004000000}"/>
    <cellStyle name="Normálna 3" xfId="5" xr:uid="{00000000-0005-0000-0000-000005000000}"/>
    <cellStyle name="Normálna 4" xfId="6" xr:uid="{00000000-0005-0000-0000-000006000000}"/>
    <cellStyle name="normálne 2" xfId="7" xr:uid="{00000000-0005-0000-0000-000007000000}"/>
    <cellStyle name="normálne 2 2" xfId="8" xr:uid="{00000000-0005-0000-0000-000008000000}"/>
    <cellStyle name="normálne 3" xfId="9" xr:uid="{00000000-0005-0000-0000-000009000000}"/>
    <cellStyle name="normálne 3 2" xfId="10" xr:uid="{00000000-0005-0000-0000-00000A000000}"/>
    <cellStyle name="Percent 2" xfId="11" xr:uid="{00000000-0005-0000-0000-00000B000000}"/>
    <cellStyle name="Percent 2 2" xfId="12" xr:uid="{00000000-0005-0000-0000-00000C000000}"/>
    <cellStyle name="Percentá" xfId="13" builtinId="5"/>
    <cellStyle name="Percentá 2" xfId="14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B1:H29"/>
  <sheetViews>
    <sheetView showGridLines="0" tabSelected="1" workbookViewId="0">
      <pane ySplit="4" topLeftCell="A5" activePane="bottomLeft" state="frozen"/>
      <selection pane="bottomLeft" activeCell="E30" sqref="E30"/>
    </sheetView>
  </sheetViews>
  <sheetFormatPr defaultRowHeight="12.75" x14ac:dyDescent="0.2"/>
  <cols>
    <col min="1" max="1" width="4.7109375" customWidth="1"/>
    <col min="2" max="2" width="36.7109375" customWidth="1"/>
    <col min="3" max="6" width="14.7109375" style="18" customWidth="1"/>
    <col min="7" max="7" width="11.7109375" style="18" customWidth="1"/>
    <col min="8" max="8" width="17.42578125" style="18" bestFit="1" customWidth="1"/>
  </cols>
  <sheetData>
    <row r="1" spans="2:6" ht="20.100000000000001" customHeight="1" thickBot="1" x14ac:dyDescent="0.25"/>
    <row r="2" spans="2:6" ht="20.100000000000001" customHeight="1" x14ac:dyDescent="0.2">
      <c r="B2" s="68" t="s">
        <v>63</v>
      </c>
      <c r="C2" s="71" t="s">
        <v>61</v>
      </c>
      <c r="D2" s="72"/>
      <c r="E2" s="75" t="s">
        <v>9</v>
      </c>
      <c r="F2" s="76"/>
    </row>
    <row r="3" spans="2:6" ht="20.100000000000001" customHeight="1" x14ac:dyDescent="0.2">
      <c r="B3" s="69"/>
      <c r="C3" s="73"/>
      <c r="D3" s="74"/>
      <c r="E3" s="77" t="s">
        <v>62</v>
      </c>
      <c r="F3" s="78"/>
    </row>
    <row r="4" spans="2:6" ht="20.100000000000001" customHeight="1" thickBot="1" x14ac:dyDescent="0.25">
      <c r="B4" s="70"/>
      <c r="C4" s="40" t="s">
        <v>64</v>
      </c>
      <c r="D4" s="40" t="s">
        <v>65</v>
      </c>
      <c r="E4" s="40" t="s">
        <v>64</v>
      </c>
      <c r="F4" s="41" t="s">
        <v>65</v>
      </c>
    </row>
    <row r="5" spans="2:6" ht="20.100000000000001" customHeight="1" thickTop="1" x14ac:dyDescent="0.2">
      <c r="B5" s="42" t="s">
        <v>66</v>
      </c>
      <c r="C5" s="43">
        <v>7204</v>
      </c>
      <c r="D5" s="43">
        <v>7687</v>
      </c>
      <c r="E5" s="43">
        <v>76915</v>
      </c>
      <c r="F5" s="44">
        <v>83298</v>
      </c>
    </row>
    <row r="6" spans="2:6" ht="20.100000000000001" customHeight="1" x14ac:dyDescent="0.2">
      <c r="B6" s="45" t="s">
        <v>10</v>
      </c>
      <c r="C6" s="46">
        <v>526</v>
      </c>
      <c r="D6" s="46">
        <v>637</v>
      </c>
      <c r="E6" s="46">
        <v>4574</v>
      </c>
      <c r="F6" s="47">
        <v>18632</v>
      </c>
    </row>
    <row r="7" spans="2:6" ht="20.100000000000001" customHeight="1" x14ac:dyDescent="0.2">
      <c r="B7" s="48" t="s">
        <v>27</v>
      </c>
      <c r="C7" s="46">
        <v>2402</v>
      </c>
      <c r="D7" s="46">
        <v>1314</v>
      </c>
      <c r="E7" s="46">
        <v>17074</v>
      </c>
      <c r="F7" s="47">
        <v>17969</v>
      </c>
    </row>
    <row r="8" spans="2:6" ht="20.100000000000001" customHeight="1" x14ac:dyDescent="0.2">
      <c r="B8" s="48" t="s">
        <v>28</v>
      </c>
      <c r="C8" s="46">
        <v>217</v>
      </c>
      <c r="D8" s="46">
        <v>261</v>
      </c>
      <c r="E8" s="46">
        <v>2335</v>
      </c>
      <c r="F8" s="47">
        <v>2691</v>
      </c>
    </row>
    <row r="9" spans="2:6" ht="20.100000000000001" customHeight="1" x14ac:dyDescent="0.2">
      <c r="B9" s="48" t="s">
        <v>29</v>
      </c>
      <c r="C9" s="49">
        <v>0</v>
      </c>
      <c r="D9" s="49">
        <v>51</v>
      </c>
      <c r="E9" s="49">
        <v>15</v>
      </c>
      <c r="F9" s="50">
        <v>88</v>
      </c>
    </row>
    <row r="10" spans="2:6" ht="20.100000000000001" customHeight="1" x14ac:dyDescent="0.2">
      <c r="B10" s="51" t="s">
        <v>11</v>
      </c>
      <c r="C10" s="52">
        <f>C5+C6+C7+C9</f>
        <v>10132</v>
      </c>
      <c r="D10" s="52">
        <f>D5+D6+D7+D9</f>
        <v>9689</v>
      </c>
      <c r="E10" s="52">
        <f>E5+E6+E7+E9</f>
        <v>98578</v>
      </c>
      <c r="F10" s="53">
        <f>F5+F6+F7+F9</f>
        <v>119987</v>
      </c>
    </row>
    <row r="11" spans="2:6" ht="20.100000000000001" customHeight="1" x14ac:dyDescent="0.2">
      <c r="B11" s="54" t="s">
        <v>12</v>
      </c>
      <c r="C11" s="43">
        <v>6834</v>
      </c>
      <c r="D11" s="43">
        <v>6333</v>
      </c>
      <c r="E11" s="43">
        <v>66066</v>
      </c>
      <c r="F11" s="44">
        <v>69177</v>
      </c>
    </row>
    <row r="12" spans="2:6" ht="20.100000000000001" customHeight="1" x14ac:dyDescent="0.2">
      <c r="B12" s="55" t="s">
        <v>13</v>
      </c>
      <c r="C12" s="49">
        <v>1638</v>
      </c>
      <c r="D12" s="49">
        <v>773</v>
      </c>
      <c r="E12" s="49">
        <v>10363</v>
      </c>
      <c r="F12" s="50">
        <v>8542</v>
      </c>
    </row>
    <row r="13" spans="2:6" ht="20.100000000000001" customHeight="1" x14ac:dyDescent="0.2">
      <c r="B13" s="56" t="s">
        <v>46</v>
      </c>
      <c r="C13" s="49">
        <v>115</v>
      </c>
      <c r="D13" s="49">
        <v>123</v>
      </c>
      <c r="E13" s="49">
        <v>1170</v>
      </c>
      <c r="F13" s="50">
        <v>1443</v>
      </c>
    </row>
    <row r="14" spans="2:6" ht="20.100000000000001" customHeight="1" x14ac:dyDescent="0.2">
      <c r="B14" s="56" t="s">
        <v>47</v>
      </c>
      <c r="C14" s="49">
        <v>96</v>
      </c>
      <c r="D14" s="49">
        <v>32</v>
      </c>
      <c r="E14" s="49">
        <v>421</v>
      </c>
      <c r="F14" s="50">
        <v>500</v>
      </c>
    </row>
    <row r="15" spans="2:6" ht="20.100000000000001" customHeight="1" x14ac:dyDescent="0.2">
      <c r="B15" s="56" t="s">
        <v>48</v>
      </c>
      <c r="C15" s="49">
        <v>1200</v>
      </c>
      <c r="D15" s="49">
        <v>1702</v>
      </c>
      <c r="E15" s="49">
        <v>12984</v>
      </c>
      <c r="F15" s="50">
        <v>14216</v>
      </c>
    </row>
    <row r="16" spans="2:6" ht="20.100000000000001" customHeight="1" x14ac:dyDescent="0.2">
      <c r="B16" s="56" t="s">
        <v>14</v>
      </c>
      <c r="C16" s="49">
        <v>234</v>
      </c>
      <c r="D16" s="49">
        <v>197</v>
      </c>
      <c r="E16" s="49">
        <v>2114</v>
      </c>
      <c r="F16" s="50">
        <v>2350</v>
      </c>
    </row>
    <row r="17" spans="2:6" ht="20.100000000000001" customHeight="1" x14ac:dyDescent="0.2">
      <c r="B17" s="56" t="s">
        <v>15</v>
      </c>
      <c r="C17" s="49">
        <f t="shared" ref="C17" si="0">SUM(C12:C16)</f>
        <v>3283</v>
      </c>
      <c r="D17" s="49">
        <f t="shared" ref="D17:F17" si="1">SUM(D12:D16)</f>
        <v>2827</v>
      </c>
      <c r="E17" s="49">
        <f t="shared" si="1"/>
        <v>27052</v>
      </c>
      <c r="F17" s="50">
        <f t="shared" si="1"/>
        <v>27051</v>
      </c>
    </row>
    <row r="18" spans="2:6" ht="20.100000000000001" customHeight="1" x14ac:dyDescent="0.2">
      <c r="B18" s="56" t="s">
        <v>16</v>
      </c>
      <c r="C18" s="49">
        <v>152</v>
      </c>
      <c r="D18" s="49">
        <v>492</v>
      </c>
      <c r="E18" s="49">
        <v>1485</v>
      </c>
      <c r="F18" s="50">
        <v>4627</v>
      </c>
    </row>
    <row r="19" spans="2:6" ht="20.100000000000001" customHeight="1" x14ac:dyDescent="0.2">
      <c r="B19" s="56" t="s">
        <v>17</v>
      </c>
      <c r="C19" s="49">
        <v>125</v>
      </c>
      <c r="D19" s="49">
        <v>111</v>
      </c>
      <c r="E19" s="49">
        <v>1203</v>
      </c>
      <c r="F19" s="50">
        <v>1416</v>
      </c>
    </row>
    <row r="20" spans="2:6" ht="20.100000000000001" customHeight="1" x14ac:dyDescent="0.2">
      <c r="B20" s="56" t="s">
        <v>18</v>
      </c>
      <c r="C20" s="49">
        <v>504</v>
      </c>
      <c r="D20" s="49">
        <v>789</v>
      </c>
      <c r="E20" s="49">
        <v>5250</v>
      </c>
      <c r="F20" s="50">
        <v>14553</v>
      </c>
    </row>
    <row r="21" spans="2:6" ht="20.100000000000001" customHeight="1" x14ac:dyDescent="0.2">
      <c r="B21" s="56" t="s">
        <v>7</v>
      </c>
      <c r="C21" s="49">
        <v>0</v>
      </c>
      <c r="D21" s="49">
        <v>0</v>
      </c>
      <c r="E21" s="49">
        <v>0</v>
      </c>
      <c r="F21" s="50">
        <v>0</v>
      </c>
    </row>
    <row r="22" spans="2:6" ht="20.100000000000001" customHeight="1" x14ac:dyDescent="0.2">
      <c r="B22" s="57" t="s">
        <v>19</v>
      </c>
      <c r="C22" s="58">
        <f>C11+C17+C18+C19+C20+C21</f>
        <v>10898</v>
      </c>
      <c r="D22" s="58">
        <f>D11+D17+D18+D19+D20+D21</f>
        <v>10552</v>
      </c>
      <c r="E22" s="58">
        <f>E11+E17+E18+E19+E20+E21</f>
        <v>101056</v>
      </c>
      <c r="F22" s="59">
        <f>F11+F17+F18+F19+F20+F21</f>
        <v>116824</v>
      </c>
    </row>
    <row r="23" spans="2:6" ht="20.100000000000001" customHeight="1" x14ac:dyDescent="0.2">
      <c r="B23" s="60" t="s">
        <v>20</v>
      </c>
      <c r="C23" s="39">
        <f>SUM(C10-C22)</f>
        <v>-766</v>
      </c>
      <c r="D23" s="39">
        <f>SUM(D10-D22)</f>
        <v>-863</v>
      </c>
      <c r="E23" s="39">
        <f>SUM(E10-E22)</f>
        <v>-2478</v>
      </c>
      <c r="F23" s="61">
        <f>SUM(F10-F22)</f>
        <v>3163</v>
      </c>
    </row>
    <row r="24" spans="2:6" ht="20.100000000000001" customHeight="1" x14ac:dyDescent="0.2">
      <c r="B24" s="56" t="s">
        <v>21</v>
      </c>
      <c r="C24" s="49">
        <v>83</v>
      </c>
      <c r="D24" s="49">
        <v>81</v>
      </c>
      <c r="E24" s="49">
        <v>971</v>
      </c>
      <c r="F24" s="50">
        <v>945</v>
      </c>
    </row>
    <row r="25" spans="2:6" ht="20.100000000000001" customHeight="1" x14ac:dyDescent="0.2">
      <c r="B25" s="56" t="s">
        <v>30</v>
      </c>
      <c r="C25" s="49">
        <v>217</v>
      </c>
      <c r="D25" s="49">
        <v>261</v>
      </c>
      <c r="E25" s="49">
        <v>2335</v>
      </c>
      <c r="F25" s="50">
        <v>2691</v>
      </c>
    </row>
    <row r="26" spans="2:6" ht="20.100000000000001" customHeight="1" x14ac:dyDescent="0.2">
      <c r="B26" s="56" t="s">
        <v>22</v>
      </c>
      <c r="C26" s="49">
        <v>0</v>
      </c>
      <c r="D26" s="49">
        <v>0</v>
      </c>
      <c r="E26" s="49">
        <v>0</v>
      </c>
      <c r="F26" s="50">
        <v>0</v>
      </c>
    </row>
    <row r="27" spans="2:6" ht="20.100000000000001" customHeight="1" x14ac:dyDescent="0.2">
      <c r="B27" s="56" t="s">
        <v>23</v>
      </c>
      <c r="C27" s="49">
        <v>0</v>
      </c>
      <c r="D27" s="49">
        <v>0</v>
      </c>
      <c r="E27" s="49">
        <v>0</v>
      </c>
      <c r="F27" s="50">
        <v>0</v>
      </c>
    </row>
    <row r="28" spans="2:6" ht="20.100000000000001" customHeight="1" thickBot="1" x14ac:dyDescent="0.25">
      <c r="B28" s="62" t="s">
        <v>24</v>
      </c>
      <c r="C28" s="63">
        <v>0</v>
      </c>
      <c r="D28" s="63">
        <v>0</v>
      </c>
      <c r="E28" s="63">
        <v>0</v>
      </c>
      <c r="F28" s="64">
        <v>0</v>
      </c>
    </row>
    <row r="29" spans="2:6" ht="20.100000000000001" customHeight="1" thickTop="1" thickBot="1" x14ac:dyDescent="0.25">
      <c r="B29" s="65" t="s">
        <v>25</v>
      </c>
      <c r="C29" s="66">
        <f>C23-C24-C26-C27-C28</f>
        <v>-849</v>
      </c>
      <c r="D29" s="66">
        <f>D23-D24-D26-D27-D28</f>
        <v>-944</v>
      </c>
      <c r="E29" s="66">
        <f>E23-E24-E26-E27-E28</f>
        <v>-3449</v>
      </c>
      <c r="F29" s="67">
        <f>F23-F24-F26-F27-F28</f>
        <v>2218</v>
      </c>
    </row>
  </sheetData>
  <mergeCells count="4">
    <mergeCell ref="B2:B4"/>
    <mergeCell ref="C2:D3"/>
    <mergeCell ref="E2:F2"/>
    <mergeCell ref="E3:F3"/>
  </mergeCells>
  <phoneticPr fontId="9" type="noConversion"/>
  <printOptions horizontalCentered="1" gridLines="1"/>
  <pageMargins left="0.23622047244094491" right="0.23622047244094491" top="0.55118110236220474" bottom="0.55118110236220474" header="0.31496062992125984" footer="0.31496062992125984"/>
  <pageSetup paperSize="9" scale="76" orientation="landscape" r:id="rId1"/>
  <headerFooter alignWithMargins="0">
    <oddHeader>&amp;R&amp;A</oddHeader>
    <oddFooter>&amp;L&amp;D&amp;RSpracoval: ekonóm 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N37"/>
  <sheetViews>
    <sheetView showGridLines="0" workbookViewId="0">
      <selection activeCell="B1" sqref="B1"/>
    </sheetView>
  </sheetViews>
  <sheetFormatPr defaultRowHeight="12.75" x14ac:dyDescent="0.2"/>
  <cols>
    <col min="1" max="1" width="4.140625" style="1" customWidth="1"/>
    <col min="2" max="2" width="30.85546875" style="1" customWidth="1"/>
    <col min="3" max="4" width="11.28515625" style="2" customWidth="1"/>
    <col min="5" max="5" width="12.140625" style="2" customWidth="1"/>
    <col min="6" max="14" width="11.28515625" style="2" customWidth="1"/>
    <col min="15" max="16384" width="9.140625" style="1"/>
  </cols>
  <sheetData>
    <row r="1" spans="1:14" ht="20.100000000000001" customHeight="1" x14ac:dyDescent="0.2">
      <c r="A1" s="3"/>
      <c r="B1" s="4"/>
    </row>
    <row r="2" spans="1:14" ht="32.25" customHeight="1" x14ac:dyDescent="0.2">
      <c r="A2" s="79" t="s">
        <v>0</v>
      </c>
      <c r="B2" s="80"/>
      <c r="C2" s="30" t="s">
        <v>49</v>
      </c>
      <c r="D2" s="30" t="s">
        <v>50</v>
      </c>
      <c r="E2" s="30" t="s">
        <v>51</v>
      </c>
      <c r="F2" s="30" t="s">
        <v>52</v>
      </c>
      <c r="G2" s="30" t="s">
        <v>53</v>
      </c>
      <c r="H2" s="30" t="s">
        <v>54</v>
      </c>
      <c r="I2" s="30" t="s">
        <v>55</v>
      </c>
      <c r="J2" s="30" t="s">
        <v>57</v>
      </c>
      <c r="K2" s="30" t="s">
        <v>56</v>
      </c>
      <c r="L2" s="30" t="s">
        <v>58</v>
      </c>
      <c r="M2" s="30" t="s">
        <v>59</v>
      </c>
      <c r="N2" s="30" t="s">
        <v>60</v>
      </c>
    </row>
    <row r="3" spans="1:14" ht="20.100000000000001" customHeight="1" x14ac:dyDescent="0.2">
      <c r="A3" s="5" t="s">
        <v>1</v>
      </c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20.100000000000001" customHeight="1" x14ac:dyDescent="0.2">
      <c r="A4" s="5" t="s">
        <v>36</v>
      </c>
      <c r="B4" s="23" t="s">
        <v>37</v>
      </c>
      <c r="C4" s="31">
        <f>C5</f>
        <v>45895</v>
      </c>
      <c r="D4" s="31">
        <f t="shared" ref="D4:N4" si="0">D5</f>
        <v>46030</v>
      </c>
      <c r="E4" s="31">
        <f t="shared" si="0"/>
        <v>45859</v>
      </c>
      <c r="F4" s="31">
        <f t="shared" si="0"/>
        <v>45754</v>
      </c>
      <c r="G4" s="31">
        <f t="shared" si="0"/>
        <v>46292</v>
      </c>
      <c r="H4" s="31">
        <f t="shared" si="0"/>
        <v>46300</v>
      </c>
      <c r="I4" s="31">
        <f t="shared" si="0"/>
        <v>47602</v>
      </c>
      <c r="J4" s="31">
        <f t="shared" si="0"/>
        <v>47338</v>
      </c>
      <c r="K4" s="31">
        <f t="shared" si="0"/>
        <v>47137</v>
      </c>
      <c r="L4" s="31">
        <f t="shared" si="0"/>
        <v>47951</v>
      </c>
      <c r="M4" s="31">
        <f t="shared" si="0"/>
        <v>47844</v>
      </c>
      <c r="N4" s="31">
        <f t="shared" si="0"/>
        <v>0</v>
      </c>
    </row>
    <row r="5" spans="1:14" ht="20.100000000000001" customHeight="1" x14ac:dyDescent="0.2">
      <c r="A5" s="6">
        <v>1</v>
      </c>
      <c r="B5" s="6" t="s">
        <v>40</v>
      </c>
      <c r="C5" s="31">
        <v>45895</v>
      </c>
      <c r="D5" s="31">
        <v>46030</v>
      </c>
      <c r="E5" s="31">
        <v>45859</v>
      </c>
      <c r="F5" s="31">
        <v>45754</v>
      </c>
      <c r="G5" s="31">
        <v>46292</v>
      </c>
      <c r="H5" s="31">
        <v>46300</v>
      </c>
      <c r="I5" s="31">
        <v>47602</v>
      </c>
      <c r="J5" s="31">
        <v>47338</v>
      </c>
      <c r="K5" s="31">
        <v>47137</v>
      </c>
      <c r="L5" s="31">
        <v>47951</v>
      </c>
      <c r="M5" s="31">
        <v>47844</v>
      </c>
      <c r="N5" s="31"/>
    </row>
    <row r="6" spans="1:14" ht="20.100000000000001" customHeight="1" x14ac:dyDescent="0.2">
      <c r="A6" s="5" t="s">
        <v>38</v>
      </c>
      <c r="B6" s="23" t="s">
        <v>39</v>
      </c>
      <c r="C6" s="31">
        <f>SUM(C7:C9)</f>
        <v>33544</v>
      </c>
      <c r="D6" s="31">
        <f t="shared" ref="D6:N6" si="1">SUM(D7:D9)</f>
        <v>32789</v>
      </c>
      <c r="E6" s="31">
        <f t="shared" si="1"/>
        <v>28566</v>
      </c>
      <c r="F6" s="31">
        <f t="shared" si="1"/>
        <v>27757</v>
      </c>
      <c r="G6" s="31">
        <f t="shared" si="1"/>
        <v>27402</v>
      </c>
      <c r="H6" s="31">
        <f t="shared" si="1"/>
        <v>32674</v>
      </c>
      <c r="I6" s="31">
        <f t="shared" si="1"/>
        <v>31906</v>
      </c>
      <c r="J6" s="31">
        <f t="shared" si="1"/>
        <v>29277</v>
      </c>
      <c r="K6" s="31">
        <f t="shared" si="1"/>
        <v>28550</v>
      </c>
      <c r="L6" s="31">
        <f t="shared" si="1"/>
        <v>27471</v>
      </c>
      <c r="M6" s="31">
        <f t="shared" si="1"/>
        <v>27360</v>
      </c>
      <c r="N6" s="31">
        <f t="shared" si="1"/>
        <v>0</v>
      </c>
    </row>
    <row r="7" spans="1:14" ht="20.100000000000001" customHeight="1" x14ac:dyDescent="0.2">
      <c r="A7" s="29">
        <v>1</v>
      </c>
      <c r="B7" s="23" t="s">
        <v>3</v>
      </c>
      <c r="C7" s="31">
        <v>2955</v>
      </c>
      <c r="D7" s="31">
        <v>2783</v>
      </c>
      <c r="E7" s="31">
        <v>2648</v>
      </c>
      <c r="F7" s="31">
        <v>2446</v>
      </c>
      <c r="G7" s="31">
        <v>2537</v>
      </c>
      <c r="H7" s="31">
        <v>2430</v>
      </c>
      <c r="I7" s="31">
        <v>2482</v>
      </c>
      <c r="J7" s="31">
        <v>2496</v>
      </c>
      <c r="K7" s="31">
        <v>2534</v>
      </c>
      <c r="L7" s="31">
        <v>2909</v>
      </c>
      <c r="M7" s="31">
        <v>2701</v>
      </c>
      <c r="N7" s="31"/>
    </row>
    <row r="8" spans="1:14" ht="20.100000000000001" customHeight="1" x14ac:dyDescent="0.2">
      <c r="A8" s="29">
        <v>2</v>
      </c>
      <c r="B8" s="6" t="s">
        <v>2</v>
      </c>
      <c r="C8" s="31">
        <v>15577</v>
      </c>
      <c r="D8" s="31">
        <v>16155</v>
      </c>
      <c r="E8" s="31">
        <v>17617</v>
      </c>
      <c r="F8" s="31">
        <v>18808</v>
      </c>
      <c r="G8" s="31">
        <v>18381</v>
      </c>
      <c r="H8" s="31">
        <v>19399</v>
      </c>
      <c r="I8" s="31">
        <v>17952</v>
      </c>
      <c r="J8" s="31">
        <v>14336</v>
      </c>
      <c r="K8" s="31">
        <v>15612</v>
      </c>
      <c r="L8" s="31">
        <v>15193</v>
      </c>
      <c r="M8" s="31">
        <v>17630</v>
      </c>
      <c r="N8" s="31"/>
    </row>
    <row r="9" spans="1:14" ht="20.100000000000001" customHeight="1" x14ac:dyDescent="0.2">
      <c r="A9" s="29">
        <v>3</v>
      </c>
      <c r="B9" s="6" t="s">
        <v>41</v>
      </c>
      <c r="C9" s="31">
        <v>15012</v>
      </c>
      <c r="D9" s="31">
        <v>13851</v>
      </c>
      <c r="E9" s="31">
        <v>8301</v>
      </c>
      <c r="F9" s="31">
        <v>6503</v>
      </c>
      <c r="G9" s="31">
        <v>6484</v>
      </c>
      <c r="H9" s="31">
        <v>10845</v>
      </c>
      <c r="I9" s="31">
        <v>11472</v>
      </c>
      <c r="J9" s="31">
        <v>12445</v>
      </c>
      <c r="K9" s="31">
        <v>10404</v>
      </c>
      <c r="L9" s="31">
        <v>9369</v>
      </c>
      <c r="M9" s="31">
        <v>7029</v>
      </c>
      <c r="N9" s="31"/>
    </row>
    <row r="10" spans="1:14" ht="20.100000000000001" customHeight="1" x14ac:dyDescent="0.2">
      <c r="A10" s="27" t="s">
        <v>45</v>
      </c>
      <c r="B10" s="6" t="s">
        <v>35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  <c r="H10" s="25">
        <v>40</v>
      </c>
      <c r="I10" s="25">
        <v>0</v>
      </c>
      <c r="J10" s="25">
        <v>0</v>
      </c>
      <c r="K10" s="25">
        <v>0</v>
      </c>
      <c r="L10" s="25">
        <v>1</v>
      </c>
      <c r="M10" s="25">
        <v>6</v>
      </c>
      <c r="N10" s="25"/>
    </row>
    <row r="11" spans="1:14" ht="20.100000000000001" customHeight="1" x14ac:dyDescent="0.2">
      <c r="A11" s="33"/>
      <c r="B11" s="34" t="s">
        <v>4</v>
      </c>
      <c r="C11" s="35">
        <f>C4+C6+C10</f>
        <v>79439</v>
      </c>
      <c r="D11" s="35">
        <f t="shared" ref="D11:N11" si="2">D4+D6+D10</f>
        <v>78819</v>
      </c>
      <c r="E11" s="35">
        <f t="shared" si="2"/>
        <v>74425</v>
      </c>
      <c r="F11" s="35">
        <f t="shared" si="2"/>
        <v>73511</v>
      </c>
      <c r="G11" s="35">
        <f t="shared" si="2"/>
        <v>73694</v>
      </c>
      <c r="H11" s="35">
        <f t="shared" si="2"/>
        <v>79014</v>
      </c>
      <c r="I11" s="35">
        <f t="shared" si="2"/>
        <v>79508</v>
      </c>
      <c r="J11" s="35">
        <f t="shared" si="2"/>
        <v>76615</v>
      </c>
      <c r="K11" s="35">
        <f t="shared" si="2"/>
        <v>75687</v>
      </c>
      <c r="L11" s="35">
        <f t="shared" si="2"/>
        <v>75423</v>
      </c>
      <c r="M11" s="35">
        <f t="shared" si="2"/>
        <v>75210</v>
      </c>
      <c r="N11" s="35">
        <f t="shared" si="2"/>
        <v>0</v>
      </c>
    </row>
    <row r="12" spans="1:14" ht="20.100000000000001" customHeight="1" x14ac:dyDescent="0.2">
      <c r="A12" s="8" t="s">
        <v>31</v>
      </c>
      <c r="B12" s="6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</row>
    <row r="13" spans="1:14" ht="20.100000000000001" customHeight="1" x14ac:dyDescent="0.2">
      <c r="A13" s="8" t="s">
        <v>42</v>
      </c>
      <c r="B13" s="6" t="s">
        <v>43</v>
      </c>
      <c r="C13" s="37">
        <v>-59555</v>
      </c>
      <c r="D13" s="37">
        <v>-61214</v>
      </c>
      <c r="E13" s="37">
        <v>-62536</v>
      </c>
      <c r="F13" s="37">
        <v>-62434</v>
      </c>
      <c r="G13" s="37">
        <v>-63017</v>
      </c>
      <c r="H13" s="37">
        <v>-44929</v>
      </c>
      <c r="I13" s="37">
        <v>-46187</v>
      </c>
      <c r="J13" s="37">
        <v>-56107</v>
      </c>
      <c r="K13" s="37">
        <v>-56853</v>
      </c>
      <c r="L13" s="37">
        <v>-58729</v>
      </c>
      <c r="M13" s="37">
        <v>-59890</v>
      </c>
      <c r="N13" s="37"/>
    </row>
    <row r="14" spans="1:14" ht="20.100000000000001" customHeight="1" x14ac:dyDescent="0.2">
      <c r="A14" s="8" t="s">
        <v>38</v>
      </c>
      <c r="B14" s="26" t="s">
        <v>44</v>
      </c>
      <c r="C14" s="37">
        <f>SUM(C15:C19)</f>
        <v>138583</v>
      </c>
      <c r="D14" s="37">
        <f t="shared" ref="D14:N14" si="3">SUM(D15:D19)</f>
        <v>139527</v>
      </c>
      <c r="E14" s="37">
        <f t="shared" si="3"/>
        <v>136471</v>
      </c>
      <c r="F14" s="37">
        <f t="shared" si="3"/>
        <v>135451</v>
      </c>
      <c r="G14" s="37">
        <f t="shared" si="3"/>
        <v>136228</v>
      </c>
      <c r="H14" s="37">
        <f t="shared" si="3"/>
        <v>123404</v>
      </c>
      <c r="I14" s="37">
        <f t="shared" si="3"/>
        <v>125157</v>
      </c>
      <c r="J14" s="37">
        <f t="shared" si="3"/>
        <v>132211</v>
      </c>
      <c r="K14" s="37">
        <f t="shared" si="3"/>
        <v>132028</v>
      </c>
      <c r="L14" s="37">
        <f t="shared" si="3"/>
        <v>133650</v>
      </c>
      <c r="M14" s="37">
        <f t="shared" si="3"/>
        <v>134619</v>
      </c>
      <c r="N14" s="37">
        <f t="shared" si="3"/>
        <v>0</v>
      </c>
    </row>
    <row r="15" spans="1:14" ht="20.100000000000001" customHeight="1" x14ac:dyDescent="0.2">
      <c r="A15" s="24">
        <v>1</v>
      </c>
      <c r="B15" s="6" t="s">
        <v>7</v>
      </c>
      <c r="C15" s="37">
        <v>10945</v>
      </c>
      <c r="D15" s="37">
        <v>10942</v>
      </c>
      <c r="E15" s="37">
        <v>10940</v>
      </c>
      <c r="F15" s="37">
        <v>10939</v>
      </c>
      <c r="G15" s="37">
        <v>10938</v>
      </c>
      <c r="H15" s="37">
        <v>10937</v>
      </c>
      <c r="I15" s="37">
        <v>10936</v>
      </c>
      <c r="J15" s="37">
        <v>10915</v>
      </c>
      <c r="K15" s="37">
        <v>10914</v>
      </c>
      <c r="L15" s="37">
        <v>10914</v>
      </c>
      <c r="M15" s="37">
        <v>10863</v>
      </c>
      <c r="N15" s="37"/>
    </row>
    <row r="16" spans="1:14" ht="20.100000000000001" customHeight="1" x14ac:dyDescent="0.2">
      <c r="A16" s="24">
        <v>2</v>
      </c>
      <c r="B16" s="6" t="s">
        <v>5</v>
      </c>
      <c r="C16" s="37">
        <v>88578</v>
      </c>
      <c r="D16" s="37">
        <v>90040</v>
      </c>
      <c r="E16" s="37">
        <v>87832</v>
      </c>
      <c r="F16" s="37">
        <v>87963</v>
      </c>
      <c r="G16" s="37">
        <v>89033</v>
      </c>
      <c r="H16" s="37">
        <v>76532</v>
      </c>
      <c r="I16" s="37">
        <v>78543</v>
      </c>
      <c r="J16" s="37">
        <v>85685</v>
      </c>
      <c r="K16" s="37">
        <v>85215</v>
      </c>
      <c r="L16" s="37">
        <v>86157</v>
      </c>
      <c r="M16" s="37">
        <v>87588</v>
      </c>
      <c r="N16" s="37"/>
    </row>
    <row r="17" spans="1:14" ht="20.100000000000001" customHeight="1" x14ac:dyDescent="0.2">
      <c r="A17" s="24">
        <v>3</v>
      </c>
      <c r="B17" s="9" t="s">
        <v>8</v>
      </c>
      <c r="C17" s="37">
        <v>199</v>
      </c>
      <c r="D17" s="37">
        <v>248</v>
      </c>
      <c r="E17" s="37">
        <v>485</v>
      </c>
      <c r="F17" s="37">
        <v>490</v>
      </c>
      <c r="G17" s="37">
        <v>433</v>
      </c>
      <c r="H17" s="37">
        <v>118</v>
      </c>
      <c r="I17" s="37">
        <v>112</v>
      </c>
      <c r="J17" s="37">
        <v>58</v>
      </c>
      <c r="K17" s="37">
        <v>99</v>
      </c>
      <c r="L17" s="37">
        <v>232</v>
      </c>
      <c r="M17" s="37">
        <v>77</v>
      </c>
      <c r="N17" s="37"/>
    </row>
    <row r="18" spans="1:14" ht="20.100000000000001" customHeight="1" x14ac:dyDescent="0.2">
      <c r="A18" s="24">
        <v>4</v>
      </c>
      <c r="B18" s="24" t="s">
        <v>32</v>
      </c>
      <c r="C18" s="37">
        <v>0</v>
      </c>
      <c r="D18" s="37"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/>
    </row>
    <row r="19" spans="1:14" ht="20.100000000000001" customHeight="1" x14ac:dyDescent="0.2">
      <c r="A19" s="29">
        <v>5</v>
      </c>
      <c r="B19" s="6" t="s">
        <v>6</v>
      </c>
      <c r="C19" s="37">
        <v>38861</v>
      </c>
      <c r="D19" s="37">
        <v>38297</v>
      </c>
      <c r="E19" s="37">
        <v>37214</v>
      </c>
      <c r="F19" s="37">
        <v>36059</v>
      </c>
      <c r="G19" s="37">
        <v>35824</v>
      </c>
      <c r="H19" s="37">
        <v>35817</v>
      </c>
      <c r="I19" s="37">
        <v>35566</v>
      </c>
      <c r="J19" s="37">
        <v>35553</v>
      </c>
      <c r="K19" s="37">
        <v>35800</v>
      </c>
      <c r="L19" s="37">
        <v>36347</v>
      </c>
      <c r="M19" s="37">
        <v>36091</v>
      </c>
      <c r="N19" s="37"/>
    </row>
    <row r="20" spans="1:14" ht="20.100000000000001" customHeight="1" x14ac:dyDescent="0.2">
      <c r="A20" s="28" t="s">
        <v>45</v>
      </c>
      <c r="B20" s="6" t="s">
        <v>34</v>
      </c>
      <c r="C20" s="38">
        <v>411</v>
      </c>
      <c r="D20" s="38">
        <v>506</v>
      </c>
      <c r="E20" s="38">
        <v>490</v>
      </c>
      <c r="F20" s="38">
        <v>494</v>
      </c>
      <c r="G20" s="38">
        <v>483</v>
      </c>
      <c r="H20" s="38">
        <v>539</v>
      </c>
      <c r="I20" s="38">
        <v>538</v>
      </c>
      <c r="J20" s="38">
        <v>511</v>
      </c>
      <c r="K20" s="38">
        <v>512</v>
      </c>
      <c r="L20" s="38">
        <v>502</v>
      </c>
      <c r="M20" s="38">
        <v>481</v>
      </c>
      <c r="N20" s="38"/>
    </row>
    <row r="21" spans="1:14" ht="20.100000000000001" customHeight="1" x14ac:dyDescent="0.2">
      <c r="A21" s="33"/>
      <c r="B21" s="34" t="s">
        <v>33</v>
      </c>
      <c r="C21" s="36">
        <f>C13+C14+C20</f>
        <v>79439</v>
      </c>
      <c r="D21" s="36">
        <f t="shared" ref="D21:N21" si="4">D13+D14+D20</f>
        <v>78819</v>
      </c>
      <c r="E21" s="36">
        <f t="shared" si="4"/>
        <v>74425</v>
      </c>
      <c r="F21" s="36">
        <f t="shared" si="4"/>
        <v>73511</v>
      </c>
      <c r="G21" s="36">
        <f t="shared" si="4"/>
        <v>73694</v>
      </c>
      <c r="H21" s="36">
        <f t="shared" si="4"/>
        <v>79014</v>
      </c>
      <c r="I21" s="36">
        <f t="shared" si="4"/>
        <v>79508</v>
      </c>
      <c r="J21" s="36">
        <f t="shared" si="4"/>
        <v>76615</v>
      </c>
      <c r="K21" s="36">
        <f t="shared" si="4"/>
        <v>75687</v>
      </c>
      <c r="L21" s="36">
        <f t="shared" si="4"/>
        <v>75423</v>
      </c>
      <c r="M21" s="36">
        <f t="shared" si="4"/>
        <v>75210</v>
      </c>
      <c r="N21" s="36">
        <f t="shared" si="4"/>
        <v>0</v>
      </c>
    </row>
    <row r="22" spans="1:14" ht="20.100000000000001" customHeight="1" x14ac:dyDescent="0.2">
      <c r="A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1:14" ht="20.100000000000001" customHeight="1" x14ac:dyDescent="0.2">
      <c r="A23" s="12"/>
      <c r="B23" s="22" t="s">
        <v>26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1:14" ht="20.100000000000001" customHeight="1" x14ac:dyDescent="0.2">
      <c r="A24" s="12"/>
      <c r="B24" s="17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1:14" ht="20.100000000000001" customHeight="1" x14ac:dyDescent="0.2">
      <c r="A25" s="12"/>
      <c r="B25" s="13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1:14" ht="20.100000000000001" customHeight="1" x14ac:dyDescent="0.2">
      <c r="A26" s="14"/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20.100000000000001" customHeight="1" x14ac:dyDescent="0.2">
      <c r="A27" s="14"/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17"/>
      <c r="B28" s="17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</row>
    <row r="29" spans="1:14" x14ac:dyDescent="0.2">
      <c r="A29" s="17"/>
      <c r="B29" s="17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spans="1:14" x14ac:dyDescent="0.2">
      <c r="A30" s="17"/>
      <c r="B30" s="17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</row>
    <row r="31" spans="1:14" x14ac:dyDescent="0.2">
      <c r="A31" s="17"/>
      <c r="B31" s="17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4" x14ac:dyDescent="0.2">
      <c r="A32" s="17"/>
      <c r="B32" s="17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</row>
    <row r="33" spans="1:14" x14ac:dyDescent="0.2">
      <c r="A33" s="17"/>
      <c r="B33" s="17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  <row r="34" spans="1:14" x14ac:dyDescent="0.2">
      <c r="A34" s="17"/>
      <c r="B34" s="17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</row>
    <row r="35" spans="1:14" x14ac:dyDescent="0.2">
      <c r="A35" s="17"/>
      <c r="B35" s="17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</row>
    <row r="36" spans="1:14" x14ac:dyDescent="0.2">
      <c r="A36" s="17"/>
      <c r="B36" s="17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</row>
    <row r="37" spans="1:14" x14ac:dyDescent="0.2">
      <c r="A37" s="17"/>
      <c r="B37" s="17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</row>
  </sheetData>
  <mergeCells count="1">
    <mergeCell ref="A2:B2"/>
  </mergeCells>
  <phoneticPr fontId="9" type="noConversion"/>
  <pageMargins left="0.70866141732283472" right="0.70866141732283472" top="0.55118110236220474" bottom="0.55118110236220474" header="0.31496062992125984" footer="0.31496062992125984"/>
  <pageSetup paperSize="9" scale="80" fitToHeight="0" orientation="landscape" r:id="rId1"/>
  <headerFooter>
    <oddHeader>&amp;R&amp;A</oddHeader>
    <oddFooter>&amp;L&amp;D&amp;RSpracoval: ekonom1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Výkaz ziskov a strát_mesačne</vt:lpstr>
      <vt:lpstr>Výkaz_aktív a záväzkov_mesačne</vt:lpstr>
      <vt:lpstr>'Výkaz ziskov a strát_mesačne'!Oblasť_tlače</vt:lpstr>
    </vt:vector>
  </TitlesOfParts>
  <Company>MZ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Kucerová Zuzana</dc:creator>
  <cp:lastModifiedBy>Uzivatel</cp:lastModifiedBy>
  <cp:lastPrinted>2022-11-30T07:17:30Z</cp:lastPrinted>
  <dcterms:created xsi:type="dcterms:W3CDTF">2012-03-20T09:28:01Z</dcterms:created>
  <dcterms:modified xsi:type="dcterms:W3CDTF">2023-01-03T11:41:00Z</dcterms:modified>
</cp:coreProperties>
</file>