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Z SR\MESAČNÉ HLÁSENIE\2023\zverejňovanie\"/>
    </mc:Choice>
  </mc:AlternateContent>
  <xr:revisionPtr revIDLastSave="0" documentId="13_ncr:1_{12E58CB7-4053-40D3-AEA5-2643D2D9FCB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Výkaz ziskov a strát_mesačne" sheetId="3" r:id="rId1"/>
    <sheet name="Výkaz_aktív a záväzkov_mesačne" sheetId="1" r:id="rId2"/>
  </sheets>
  <definedNames>
    <definedName name="_xlnm.Print_Area" localSheetId="0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14" i="1"/>
  <c r="I11" i="1"/>
  <c r="I6" i="1"/>
  <c r="I4" i="1"/>
  <c r="F17" i="3" l="1"/>
  <c r="F22" i="3" s="1"/>
  <c r="E17" i="3"/>
  <c r="E22" i="3" s="1"/>
  <c r="D17" i="3"/>
  <c r="D22" i="3" s="1"/>
  <c r="C17" i="3"/>
  <c r="C22" i="3" s="1"/>
  <c r="F10" i="3"/>
  <c r="E10" i="3"/>
  <c r="D10" i="3"/>
  <c r="C10" i="3"/>
  <c r="D23" i="3" l="1"/>
  <c r="D29" i="3" s="1"/>
  <c r="E23" i="3"/>
  <c r="E29" i="3" s="1"/>
  <c r="F23" i="3"/>
  <c r="F29" i="3" s="1"/>
  <c r="C23" i="3"/>
  <c r="C29" i="3" s="1"/>
  <c r="E14" i="1"/>
  <c r="D14" i="1" l="1"/>
  <c r="D21" i="1" s="1"/>
  <c r="E21" i="1"/>
  <c r="F14" i="1"/>
  <c r="F21" i="1" s="1"/>
  <c r="G14" i="1"/>
  <c r="G21" i="1" s="1"/>
  <c r="H14" i="1"/>
  <c r="H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H6" i="1"/>
  <c r="G6" i="1"/>
  <c r="F6" i="1"/>
  <c r="E6" i="1"/>
  <c r="D6" i="1"/>
  <c r="C6" i="1"/>
  <c r="D4" i="1"/>
  <c r="E4" i="1"/>
  <c r="F4" i="1"/>
  <c r="G4" i="1"/>
  <c r="H4" i="1"/>
  <c r="J4" i="1"/>
  <c r="K4" i="1"/>
  <c r="L4" i="1"/>
  <c r="M4" i="1"/>
  <c r="N4" i="1"/>
  <c r="C4" i="1"/>
  <c r="K11" i="1" l="1"/>
  <c r="G11" i="1"/>
  <c r="J11" i="1"/>
  <c r="E11" i="1"/>
  <c r="M11" i="1"/>
  <c r="H11" i="1"/>
  <c r="N11" i="1"/>
  <c r="F11" i="1"/>
  <c r="L11" i="1"/>
  <c r="D11" i="1"/>
  <c r="C21" i="1" l="1"/>
  <c r="C11" i="1"/>
</calcChain>
</file>

<file path=xl/sharedStrings.xml><?xml version="1.0" encoding="utf-8"?>
<sst xmlns="http://schemas.openxmlformats.org/spreadsheetml/2006/main" count="71" uniqueCount="66">
  <si>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</si>
  <si>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</si>
  <si>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</si>
  <si>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</si>
  <si>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</si>
  <si>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</si>
  <si>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</si>
  <si>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</si>
  <si>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</si>
  <si>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</si>
  <si>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</si>
  <si>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</si>
  <si>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</si>
  <si>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</si>
  <si>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</si>
  <si>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</si>
  <si>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</si>
  <si>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</si>
  <si>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</si>
  <si>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</si>
  <si>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</si>
  <si>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</si>
  <si>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</si>
  <si>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</si>
  <si>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</si>
  <si>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</si>
  <si>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</si>
  <si>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</si>
  <si>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</si>
  <si>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</si>
  <si>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</si>
  <si>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</si>
  <si>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</si>
  <si>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</si>
  <si>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</si>
  <si>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</si>
  <si>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</si>
  <si>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</si>
  <si>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</si>
  <si>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</si>
  <si>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</si>
  <si>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</si>
  <si>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</si>
  <si>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</si>
  <si>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</si>
  <si>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</si>
  <si>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</si>
  <si>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</si>
  <si>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</si>
  <si>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</si>
  <si>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</si>
  <si>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</si>
  <si>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</si>
  <si>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</si>
  <si>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</si>
  <si>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</si>
  <si>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</si>
  <si>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</si>
  <si>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</si>
  <si>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</si>
  <si>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v tis. eur</t>
  </si>
  <si>
    <t>2022</t>
  </si>
  <si>
    <t>2023</t>
  </si>
  <si>
    <t xml:space="preserve">Výnosy od ZP </t>
  </si>
  <si>
    <t>September</t>
  </si>
  <si>
    <t>Január 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</si>
</sst>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3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0" fillId="0" borderId="1" xfId="0" applyBorder="1"/>
    <xf numFmtId="0" fontId="3" fillId="0" borderId="0" xfId="0" applyFont="1" applyBorder="1"/>
    <xf numFmtId="164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ill="1" applyBorder="1"/>
    <xf numFmtId="164" fontId="0" fillId="4" borderId="0" xfId="0" applyNumberFormat="1" applyFont="1" applyFill="1" applyBorder="1" applyAlignment="1">
      <alignment horizontal="right"/>
    </xf>
    <xf numFmtId="0" fontId="0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0" fillId="0" borderId="3" xfId="0" applyFont="1" applyBorder="1"/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10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49" fontId="1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3" fontId="8" fillId="5" borderId="1" xfId="13" applyNumberFormat="1" applyFont="1" applyFill="1" applyBorder="1"/>
    <xf numFmtId="3" fontId="3" fillId="5" borderId="2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1" fillId="6" borderId="18" xfId="0" applyNumberFormat="1" applyFont="1" applyFill="1" applyBorder="1" applyAlignment="1">
      <alignment horizontal="center" vertical="center" wrapText="1"/>
    </xf>
    <xf numFmtId="49" fontId="11" fillId="6" borderId="19" xfId="0" applyNumberFormat="1" applyFont="1" applyFill="1" applyBorder="1" applyAlignment="1">
      <alignment horizontal="center" vertical="center" wrapText="1"/>
    </xf>
    <xf numFmtId="0" fontId="0" fillId="0" borderId="20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6" fillId="0" borderId="21" xfId="0" applyFont="1" applyBorder="1"/>
    <xf numFmtId="3" fontId="0" fillId="3" borderId="1" xfId="0" applyNumberForma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0" fontId="6" fillId="3" borderId="21" xfId="0" applyFont="1" applyFill="1" applyBorder="1"/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7" borderId="21" xfId="0" applyFont="1" applyFill="1" applyBorder="1"/>
    <xf numFmtId="3" fontId="3" fillId="7" borderId="1" xfId="0" applyNumberFormat="1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5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8" borderId="21" xfId="0" applyFill="1" applyBorder="1" applyAlignment="1">
      <alignment horizontal="left"/>
    </xf>
    <xf numFmtId="3" fontId="0" fillId="8" borderId="1" xfId="0" applyNumberFormat="1" applyFill="1" applyBorder="1" applyAlignment="1">
      <alignment horizontal="right"/>
    </xf>
    <xf numFmtId="3" fontId="0" fillId="8" borderId="5" xfId="0" applyNumberFormat="1" applyFill="1" applyBorder="1" applyAlignment="1">
      <alignment horizontal="right"/>
    </xf>
    <xf numFmtId="0" fontId="3" fillId="9" borderId="21" xfId="0" applyFont="1" applyFill="1" applyBorder="1"/>
    <xf numFmtId="3" fontId="3" fillId="9" borderId="1" xfId="0" applyNumberFormat="1" applyFont="1" applyFill="1" applyBorder="1" applyAlignment="1">
      <alignment horizontal="right"/>
    </xf>
    <xf numFmtId="3" fontId="3" fillId="9" borderId="5" xfId="0" applyNumberFormat="1" applyFont="1" applyFill="1" applyBorder="1" applyAlignment="1">
      <alignment horizontal="right"/>
    </xf>
    <xf numFmtId="0" fontId="3" fillId="10" borderId="21" xfId="0" applyFont="1" applyFill="1" applyBorder="1" applyAlignment="1">
      <alignment horizontal="center"/>
    </xf>
    <xf numFmtId="3" fontId="3" fillId="10" borderId="1" xfId="0" applyNumberFormat="1" applyFont="1" applyFill="1" applyBorder="1" applyAlignment="1">
      <alignment horizontal="right"/>
    </xf>
    <xf numFmtId="3" fontId="3" fillId="10" borderId="5" xfId="0" applyNumberFormat="1" applyFont="1" applyFill="1" applyBorder="1" applyAlignment="1">
      <alignment horizontal="right"/>
    </xf>
    <xf numFmtId="0" fontId="0" fillId="0" borderId="22" xfId="0" applyBorder="1" applyAlignment="1">
      <alignment horizontal="lef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3" fillId="11" borderId="23" xfId="0" applyFont="1" applyFill="1" applyBorder="1" applyAlignment="1">
      <alignment horizontal="center"/>
    </xf>
    <xf numFmtId="3" fontId="3" fillId="11" borderId="24" xfId="0" applyNumberFormat="1" applyFont="1" applyFill="1" applyBorder="1" applyAlignment="1">
      <alignment horizontal="right"/>
    </xf>
    <xf numFmtId="3" fontId="3" fillId="11" borderId="25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1" fillId="6" borderId="13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49" fontId="11" fillId="6" borderId="11" xfId="0" applyNumberFormat="1" applyFont="1" applyFill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H29"/>
  <sheetViews>
    <sheetView showGridLines="0" zoomScaleNormal="100" workbookViewId="0">
      <pane ySplit="4" topLeftCell="A17" activePane="bottomLeft" state="frozen"/>
      <selection pane="bottomLeft" activeCell="E29" sqref="E29"/>
    </sheetView>
  </sheetViews>
  <sheetFormatPr defaultRowHeight="12.75" x14ac:dyDescent="0.2"/>
  <cols>
    <col min="1" max="1" width="4.7109375" customWidth="1"/>
    <col min="2" max="2" width="36.7109375" customWidth="1"/>
    <col min="3" max="6" width="14.7109375" style="37" customWidth="1"/>
    <col min="7" max="7" width="11.7109375" style="37" customWidth="1"/>
    <col min="8" max="8" width="17.42578125" style="37" bestFit="1" customWidth="1"/>
  </cols>
  <sheetData>
    <row r="1" spans="2:6" ht="20.100000000000001" customHeight="1" thickBot="1" x14ac:dyDescent="0.25"/>
    <row r="2" spans="2:6" ht="20.100000000000001" customHeight="1" x14ac:dyDescent="0.2">
      <c r="B2" s="71" t="s">
        <v>60</v>
      </c>
      <c r="C2" s="74" t="s">
        <v>64</v>
      </c>
      <c r="D2" s="75"/>
      <c r="E2" s="78" t="s">
        <v>9</v>
      </c>
      <c r="F2" s="79"/>
    </row>
    <row r="3" spans="2:6" ht="20.100000000000001" customHeight="1" x14ac:dyDescent="0.2">
      <c r="B3" s="72"/>
      <c r="C3" s="76"/>
      <c r="D3" s="77"/>
      <c r="E3" s="80" t="s">
        <v>65</v>
      </c>
      <c r="F3" s="81"/>
    </row>
    <row r="4" spans="2:6" ht="20.100000000000001" customHeight="1" thickBot="1" x14ac:dyDescent="0.25">
      <c r="B4" s="73"/>
      <c r="C4" s="38" t="s">
        <v>61</v>
      </c>
      <c r="D4" s="38" t="s">
        <v>62</v>
      </c>
      <c r="E4" s="39" t="s">
        <v>61</v>
      </c>
      <c r="F4" s="39" t="s">
        <v>62</v>
      </c>
    </row>
    <row r="5" spans="2:6" ht="20.100000000000001" customHeight="1" thickTop="1" x14ac:dyDescent="0.2">
      <c r="B5" s="40" t="s">
        <v>63</v>
      </c>
      <c r="C5" s="41">
        <v>7521</v>
      </c>
      <c r="D5" s="41">
        <v>9587</v>
      </c>
      <c r="E5" s="42">
        <v>67822</v>
      </c>
      <c r="F5" s="42">
        <v>85204</v>
      </c>
    </row>
    <row r="6" spans="2:6" ht="20.100000000000001" customHeight="1" x14ac:dyDescent="0.2">
      <c r="B6" s="43" t="s">
        <v>10</v>
      </c>
      <c r="C6" s="44">
        <v>674</v>
      </c>
      <c r="D6" s="44">
        <v>802</v>
      </c>
      <c r="E6" s="45">
        <v>17429</v>
      </c>
      <c r="F6" s="45">
        <v>16095</v>
      </c>
    </row>
    <row r="7" spans="2:6" ht="20.100000000000001" customHeight="1" x14ac:dyDescent="0.2">
      <c r="B7" s="46" t="s">
        <v>26</v>
      </c>
      <c r="C7" s="44">
        <v>1369</v>
      </c>
      <c r="D7" s="44">
        <v>93</v>
      </c>
      <c r="E7" s="45">
        <v>15384</v>
      </c>
      <c r="F7" s="45">
        <v>1228</v>
      </c>
    </row>
    <row r="8" spans="2:6" ht="20.100000000000001" customHeight="1" x14ac:dyDescent="0.2">
      <c r="B8" s="46" t="s">
        <v>27</v>
      </c>
      <c r="C8" s="44">
        <v>253</v>
      </c>
      <c r="D8" s="44">
        <v>260</v>
      </c>
      <c r="E8" s="45">
        <v>2171</v>
      </c>
      <c r="F8" s="45">
        <v>2331</v>
      </c>
    </row>
    <row r="9" spans="2:6" ht="20.100000000000001" customHeight="1" x14ac:dyDescent="0.2">
      <c r="B9" s="46" t="s">
        <v>28</v>
      </c>
      <c r="C9" s="47">
        <v>1</v>
      </c>
      <c r="D9" s="47">
        <v>1</v>
      </c>
      <c r="E9" s="48">
        <v>36</v>
      </c>
      <c r="F9" s="48">
        <v>412</v>
      </c>
    </row>
    <row r="10" spans="2:6" ht="20.100000000000001" customHeight="1" x14ac:dyDescent="0.2">
      <c r="B10" s="49" t="s">
        <v>11</v>
      </c>
      <c r="C10" s="50">
        <f>C5+C6+C7+C9</f>
        <v>9565</v>
      </c>
      <c r="D10" s="50">
        <f>D5+D6+D7+D9</f>
        <v>10483</v>
      </c>
      <c r="E10" s="51">
        <f>E5+E6+E7+E9</f>
        <v>100671</v>
      </c>
      <c r="F10" s="51">
        <f>F5+F6+F7+F9</f>
        <v>102939</v>
      </c>
    </row>
    <row r="11" spans="2:6" ht="20.100000000000001" customHeight="1" x14ac:dyDescent="0.2">
      <c r="B11" s="52" t="s">
        <v>12</v>
      </c>
      <c r="C11" s="41">
        <v>6329</v>
      </c>
      <c r="D11" s="41">
        <v>8494</v>
      </c>
      <c r="E11" s="42">
        <v>56669</v>
      </c>
      <c r="F11" s="42">
        <v>72267</v>
      </c>
    </row>
    <row r="12" spans="2:6" ht="20.100000000000001" customHeight="1" x14ac:dyDescent="0.2">
      <c r="B12" s="53" t="s">
        <v>13</v>
      </c>
      <c r="C12" s="47">
        <v>748</v>
      </c>
      <c r="D12" s="47">
        <v>797</v>
      </c>
      <c r="E12" s="48">
        <v>6893</v>
      </c>
      <c r="F12" s="48">
        <v>7582</v>
      </c>
    </row>
    <row r="13" spans="2:6" ht="20.100000000000001" customHeight="1" x14ac:dyDescent="0.2">
      <c r="B13" s="54" t="s">
        <v>45</v>
      </c>
      <c r="C13" s="47">
        <v>109</v>
      </c>
      <c r="D13" s="47">
        <v>134</v>
      </c>
      <c r="E13" s="48">
        <v>1153</v>
      </c>
      <c r="F13" s="48">
        <v>1296</v>
      </c>
    </row>
    <row r="14" spans="2:6" ht="20.100000000000001" customHeight="1" x14ac:dyDescent="0.2">
      <c r="B14" s="54" t="s">
        <v>46</v>
      </c>
      <c r="C14" s="47">
        <v>28</v>
      </c>
      <c r="D14" s="47">
        <v>31</v>
      </c>
      <c r="E14" s="48">
        <v>443</v>
      </c>
      <c r="F14" s="48">
        <v>244</v>
      </c>
    </row>
    <row r="15" spans="2:6" ht="20.100000000000001" customHeight="1" x14ac:dyDescent="0.2">
      <c r="B15" s="54" t="s">
        <v>47</v>
      </c>
      <c r="C15" s="47">
        <v>1262</v>
      </c>
      <c r="D15" s="47">
        <v>1398</v>
      </c>
      <c r="E15" s="48">
        <v>11111</v>
      </c>
      <c r="F15" s="48">
        <v>13513</v>
      </c>
    </row>
    <row r="16" spans="2:6" ht="20.100000000000001" customHeight="1" x14ac:dyDescent="0.2">
      <c r="B16" s="54" t="s">
        <v>14</v>
      </c>
      <c r="C16" s="47">
        <v>233</v>
      </c>
      <c r="D16" s="47">
        <v>236</v>
      </c>
      <c r="E16" s="48">
        <v>1947</v>
      </c>
      <c r="F16" s="48">
        <v>1975</v>
      </c>
    </row>
    <row r="17" spans="2:6" ht="20.100000000000001" customHeight="1" x14ac:dyDescent="0.2">
      <c r="B17" s="55" t="s">
        <v>15</v>
      </c>
      <c r="C17" s="56">
        <f>C12+C13+C14+C15+C16</f>
        <v>2380</v>
      </c>
      <c r="D17" s="56">
        <f>D12+D13+D14+D15+D16</f>
        <v>2596</v>
      </c>
      <c r="E17" s="57">
        <f>E12+E13+E14+E15+E16</f>
        <v>21547</v>
      </c>
      <c r="F17" s="57">
        <f>F12+F13+F14+F15+F16</f>
        <v>24610</v>
      </c>
    </row>
    <row r="18" spans="2:6" ht="20.100000000000001" customHeight="1" x14ac:dyDescent="0.2">
      <c r="B18" s="54" t="s">
        <v>16</v>
      </c>
      <c r="C18" s="47">
        <v>386</v>
      </c>
      <c r="D18" s="47">
        <v>214</v>
      </c>
      <c r="E18" s="48">
        <v>3782</v>
      </c>
      <c r="F18" s="48">
        <v>3670</v>
      </c>
    </row>
    <row r="19" spans="2:6" ht="20.100000000000001" customHeight="1" x14ac:dyDescent="0.2">
      <c r="B19" s="54" t="s">
        <v>17</v>
      </c>
      <c r="C19" s="47">
        <v>69</v>
      </c>
      <c r="D19" s="47">
        <v>126</v>
      </c>
      <c r="E19" s="48">
        <v>1236</v>
      </c>
      <c r="F19" s="48">
        <v>944</v>
      </c>
    </row>
    <row r="20" spans="2:6" ht="20.100000000000001" customHeight="1" x14ac:dyDescent="0.2">
      <c r="B20" s="54" t="s">
        <v>18</v>
      </c>
      <c r="C20" s="47">
        <v>600</v>
      </c>
      <c r="D20" s="47">
        <v>803</v>
      </c>
      <c r="E20" s="48">
        <v>13201</v>
      </c>
      <c r="F20" s="48">
        <v>6973</v>
      </c>
    </row>
    <row r="21" spans="2:6" ht="20.100000000000001" customHeight="1" x14ac:dyDescent="0.2">
      <c r="B21" s="54" t="s">
        <v>7</v>
      </c>
      <c r="C21" s="47">
        <v>0</v>
      </c>
      <c r="D21" s="47">
        <v>0</v>
      </c>
      <c r="E21" s="48">
        <v>0</v>
      </c>
      <c r="F21" s="48">
        <v>0</v>
      </c>
    </row>
    <row r="22" spans="2:6" ht="20.100000000000001" customHeight="1" x14ac:dyDescent="0.2">
      <c r="B22" s="58" t="s">
        <v>19</v>
      </c>
      <c r="C22" s="59">
        <f>C11+C17+C18+C19+C20+C21</f>
        <v>9764</v>
      </c>
      <c r="D22" s="59">
        <f>D11+D17+D18+D19+D20+D21</f>
        <v>12233</v>
      </c>
      <c r="E22" s="60">
        <f>E11+E17+E18+E19+E20+E21</f>
        <v>96435</v>
      </c>
      <c r="F22" s="60">
        <f>F11+F17+F18+F19+F20+F21</f>
        <v>108464</v>
      </c>
    </row>
    <row r="23" spans="2:6" ht="20.100000000000001" customHeight="1" x14ac:dyDescent="0.2">
      <c r="B23" s="61" t="s">
        <v>20</v>
      </c>
      <c r="C23" s="62">
        <f>SUM(C10-C22)</f>
        <v>-199</v>
      </c>
      <c r="D23" s="62">
        <f>SUM(D10-D22)</f>
        <v>-1750</v>
      </c>
      <c r="E23" s="63">
        <f>SUM(E10-E22)</f>
        <v>4236</v>
      </c>
      <c r="F23" s="63">
        <f>SUM(F10-F22)</f>
        <v>-5525</v>
      </c>
    </row>
    <row r="24" spans="2:6" ht="20.100000000000001" customHeight="1" x14ac:dyDescent="0.2">
      <c r="B24" s="54" t="s">
        <v>21</v>
      </c>
      <c r="C24" s="47">
        <v>89</v>
      </c>
      <c r="D24" s="47">
        <v>71</v>
      </c>
      <c r="E24" s="48">
        <v>777</v>
      </c>
      <c r="F24" s="48">
        <v>613</v>
      </c>
    </row>
    <row r="25" spans="2:6" ht="20.100000000000001" customHeight="1" x14ac:dyDescent="0.2">
      <c r="B25" s="54" t="s">
        <v>29</v>
      </c>
      <c r="C25" s="47">
        <v>253</v>
      </c>
      <c r="D25" s="47">
        <v>260</v>
      </c>
      <c r="E25" s="48">
        <v>2171</v>
      </c>
      <c r="F25" s="48">
        <v>2331</v>
      </c>
    </row>
    <row r="26" spans="2:6" ht="20.100000000000001" customHeight="1" x14ac:dyDescent="0.2">
      <c r="B26" s="54" t="s">
        <v>22</v>
      </c>
      <c r="C26" s="47">
        <v>0</v>
      </c>
      <c r="D26" s="47">
        <v>0</v>
      </c>
      <c r="E26" s="48">
        <v>0</v>
      </c>
      <c r="F26" s="48">
        <v>0</v>
      </c>
    </row>
    <row r="27" spans="2:6" ht="20.100000000000001" customHeight="1" x14ac:dyDescent="0.2">
      <c r="B27" s="54" t="s">
        <v>23</v>
      </c>
      <c r="C27" s="47">
        <v>0</v>
      </c>
      <c r="D27" s="47">
        <v>0</v>
      </c>
      <c r="E27" s="48">
        <v>0</v>
      </c>
      <c r="F27" s="48">
        <v>0</v>
      </c>
    </row>
    <row r="28" spans="2:6" ht="20.100000000000001" customHeight="1" thickBot="1" x14ac:dyDescent="0.25">
      <c r="B28" s="64" t="s">
        <v>24</v>
      </c>
      <c r="C28" s="65">
        <v>0</v>
      </c>
      <c r="D28" s="65">
        <v>1</v>
      </c>
      <c r="E28" s="66">
        <v>0</v>
      </c>
      <c r="F28" s="66">
        <v>4</v>
      </c>
    </row>
    <row r="29" spans="2:6" ht="20.100000000000001" customHeight="1" thickTop="1" thickBot="1" x14ac:dyDescent="0.25">
      <c r="B29" s="67" t="s">
        <v>25</v>
      </c>
      <c r="C29" s="68">
        <f>C23-C24-C26-C27-C28</f>
        <v>-288</v>
      </c>
      <c r="D29" s="68">
        <f>D23-D24-D26-D27-D28</f>
        <v>-1822</v>
      </c>
      <c r="E29" s="69">
        <f>E23-E24-E26-E27-E28</f>
        <v>3459</v>
      </c>
      <c r="F29" s="69">
        <f>F23-F24-F26-F27-F28</f>
        <v>-6142</v>
      </c>
    </row>
  </sheetData>
  <mergeCells count="4">
    <mergeCell ref="B2:B4"/>
    <mergeCell ref="C2:D3"/>
    <mergeCell ref="E2:F2"/>
    <mergeCell ref="E3:F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82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tabSelected="1" zoomScaleNormal="100" workbookViewId="0">
      <selection activeCell="K23" sqref="K23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/>
    </row>
    <row r="2" spans="1:14" ht="32.25" customHeight="1" x14ac:dyDescent="0.2">
      <c r="A2" s="82" t="s">
        <v>0</v>
      </c>
      <c r="B2" s="83"/>
      <c r="C2" s="29" t="s">
        <v>48</v>
      </c>
      <c r="D2" s="29" t="s">
        <v>49</v>
      </c>
      <c r="E2" s="29" t="s">
        <v>50</v>
      </c>
      <c r="F2" s="29" t="s">
        <v>51</v>
      </c>
      <c r="G2" s="29" t="s">
        <v>52</v>
      </c>
      <c r="H2" s="29" t="s">
        <v>53</v>
      </c>
      <c r="I2" s="29" t="s">
        <v>54</v>
      </c>
      <c r="J2" s="29" t="s">
        <v>55</v>
      </c>
      <c r="K2" s="29" t="s">
        <v>56</v>
      </c>
      <c r="L2" s="29" t="s">
        <v>57</v>
      </c>
      <c r="M2" s="29" t="s">
        <v>58</v>
      </c>
      <c r="N2" s="29" t="s">
        <v>59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35</v>
      </c>
      <c r="B4" s="22" t="s">
        <v>36</v>
      </c>
      <c r="C4" s="30">
        <f>C5</f>
        <v>48070</v>
      </c>
      <c r="D4" s="30">
        <f t="shared" ref="D4:N4" si="0">D5</f>
        <v>47989</v>
      </c>
      <c r="E4" s="30">
        <f t="shared" si="0"/>
        <v>48161</v>
      </c>
      <c r="F4" s="30">
        <f t="shared" si="0"/>
        <v>48281</v>
      </c>
      <c r="G4" s="30">
        <f t="shared" si="0"/>
        <v>48481</v>
      </c>
      <c r="H4" s="30">
        <f t="shared" si="0"/>
        <v>48304</v>
      </c>
      <c r="I4" s="47">
        <f t="shared" si="0"/>
        <v>48829</v>
      </c>
      <c r="J4" s="30">
        <f t="shared" si="0"/>
        <v>48545</v>
      </c>
      <c r="K4" s="30">
        <f t="shared" si="0"/>
        <v>48324</v>
      </c>
      <c r="L4" s="30">
        <f t="shared" si="0"/>
        <v>0</v>
      </c>
      <c r="M4" s="30">
        <f t="shared" si="0"/>
        <v>0</v>
      </c>
      <c r="N4" s="30">
        <f t="shared" si="0"/>
        <v>0</v>
      </c>
    </row>
    <row r="5" spans="1:14" ht="20.100000000000001" customHeight="1" x14ac:dyDescent="0.2">
      <c r="A5" s="6">
        <v>1</v>
      </c>
      <c r="B5" s="6" t="s">
        <v>39</v>
      </c>
      <c r="C5" s="30">
        <v>48070</v>
      </c>
      <c r="D5" s="30">
        <v>47989</v>
      </c>
      <c r="E5" s="30">
        <v>48161</v>
      </c>
      <c r="F5" s="30">
        <v>48281</v>
      </c>
      <c r="G5" s="30">
        <v>48481</v>
      </c>
      <c r="H5" s="30">
        <v>48304</v>
      </c>
      <c r="I5" s="47">
        <v>48829</v>
      </c>
      <c r="J5" s="30">
        <v>48545</v>
      </c>
      <c r="K5" s="30">
        <v>48324</v>
      </c>
      <c r="L5" s="30"/>
      <c r="M5" s="30"/>
      <c r="N5" s="30"/>
    </row>
    <row r="6" spans="1:14" ht="20.100000000000001" customHeight="1" x14ac:dyDescent="0.2">
      <c r="A6" s="5" t="s">
        <v>37</v>
      </c>
      <c r="B6" s="22" t="s">
        <v>38</v>
      </c>
      <c r="C6" s="30">
        <f>SUM(C7:C9)</f>
        <v>23529</v>
      </c>
      <c r="D6" s="30">
        <f t="shared" ref="D6:N6" si="1">SUM(D7:D9)</f>
        <v>25848</v>
      </c>
      <c r="E6" s="30">
        <f t="shared" si="1"/>
        <v>26441</v>
      </c>
      <c r="F6" s="30">
        <f t="shared" si="1"/>
        <v>26230</v>
      </c>
      <c r="G6" s="30">
        <f t="shared" si="1"/>
        <v>27804</v>
      </c>
      <c r="H6" s="30">
        <f t="shared" si="1"/>
        <v>32873</v>
      </c>
      <c r="I6" s="47">
        <f t="shared" ref="I6" si="2">SUM(I7:I9)</f>
        <v>33044</v>
      </c>
      <c r="J6" s="30">
        <f t="shared" si="1"/>
        <v>27636</v>
      </c>
      <c r="K6" s="30">
        <f t="shared" si="1"/>
        <v>27244</v>
      </c>
      <c r="L6" s="30">
        <f t="shared" si="1"/>
        <v>0</v>
      </c>
      <c r="M6" s="30">
        <f t="shared" si="1"/>
        <v>0</v>
      </c>
      <c r="N6" s="30">
        <f t="shared" si="1"/>
        <v>0</v>
      </c>
    </row>
    <row r="7" spans="1:14" ht="20.100000000000001" customHeight="1" x14ac:dyDescent="0.2">
      <c r="A7" s="28">
        <v>1</v>
      </c>
      <c r="B7" s="22" t="s">
        <v>3</v>
      </c>
      <c r="C7" s="30">
        <v>3227</v>
      </c>
      <c r="D7" s="30">
        <v>3372</v>
      </c>
      <c r="E7" s="30">
        <v>3441</v>
      </c>
      <c r="F7" s="30">
        <v>3293</v>
      </c>
      <c r="G7" s="30">
        <v>3327</v>
      </c>
      <c r="H7" s="30">
        <v>2672</v>
      </c>
      <c r="I7" s="47">
        <v>2746</v>
      </c>
      <c r="J7" s="30">
        <v>2507</v>
      </c>
      <c r="K7" s="30">
        <v>2421</v>
      </c>
      <c r="L7" s="30"/>
      <c r="M7" s="30"/>
      <c r="N7" s="30"/>
    </row>
    <row r="8" spans="1:14" ht="20.100000000000001" customHeight="1" x14ac:dyDescent="0.2">
      <c r="A8" s="28">
        <v>2</v>
      </c>
      <c r="B8" s="6" t="s">
        <v>2</v>
      </c>
      <c r="C8" s="30">
        <v>16053</v>
      </c>
      <c r="D8" s="30">
        <v>16754</v>
      </c>
      <c r="E8" s="30">
        <v>17057</v>
      </c>
      <c r="F8" s="30">
        <v>17476</v>
      </c>
      <c r="G8" s="30">
        <v>17603</v>
      </c>
      <c r="H8" s="30">
        <v>24243</v>
      </c>
      <c r="I8" s="47">
        <v>25670</v>
      </c>
      <c r="J8" s="30">
        <v>18843</v>
      </c>
      <c r="K8" s="30">
        <v>20273</v>
      </c>
      <c r="L8" s="30"/>
      <c r="M8" s="30"/>
      <c r="N8" s="30"/>
    </row>
    <row r="9" spans="1:14" ht="20.100000000000001" customHeight="1" x14ac:dyDescent="0.2">
      <c r="A9" s="28">
        <v>3</v>
      </c>
      <c r="B9" s="6" t="s">
        <v>40</v>
      </c>
      <c r="C9" s="30">
        <v>4249</v>
      </c>
      <c r="D9" s="30">
        <v>5722</v>
      </c>
      <c r="E9" s="30">
        <v>5943</v>
      </c>
      <c r="F9" s="30">
        <v>5461</v>
      </c>
      <c r="G9" s="30">
        <v>6874</v>
      </c>
      <c r="H9" s="30">
        <v>5958</v>
      </c>
      <c r="I9" s="47">
        <v>4628</v>
      </c>
      <c r="J9" s="30">
        <v>6286</v>
      </c>
      <c r="K9" s="30">
        <v>4550</v>
      </c>
      <c r="L9" s="30"/>
      <c r="M9" s="30"/>
      <c r="N9" s="30"/>
    </row>
    <row r="10" spans="1:14" ht="20.100000000000001" customHeight="1" x14ac:dyDescent="0.2">
      <c r="A10" s="26" t="s">
        <v>44</v>
      </c>
      <c r="B10" s="6" t="s">
        <v>34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47">
        <v>4</v>
      </c>
      <c r="J10" s="24">
        <v>0</v>
      </c>
      <c r="K10" s="24">
        <v>0</v>
      </c>
      <c r="L10" s="24"/>
      <c r="M10" s="24"/>
      <c r="N10" s="24"/>
    </row>
    <row r="11" spans="1:14" ht="20.100000000000001" customHeight="1" x14ac:dyDescent="0.2">
      <c r="A11" s="33"/>
      <c r="B11" s="34" t="s">
        <v>4</v>
      </c>
      <c r="C11" s="35">
        <f>C4+C6+C10</f>
        <v>71599</v>
      </c>
      <c r="D11" s="35">
        <f t="shared" ref="D11:N11" si="3">D4+D6+D10</f>
        <v>73837</v>
      </c>
      <c r="E11" s="35">
        <f t="shared" si="3"/>
        <v>74602</v>
      </c>
      <c r="F11" s="35">
        <f t="shared" si="3"/>
        <v>74511</v>
      </c>
      <c r="G11" s="35">
        <f t="shared" si="3"/>
        <v>76285</v>
      </c>
      <c r="H11" s="35">
        <f t="shared" si="3"/>
        <v>81177</v>
      </c>
      <c r="I11" s="35">
        <f t="shared" si="3"/>
        <v>81877</v>
      </c>
      <c r="J11" s="35">
        <f t="shared" si="3"/>
        <v>76181</v>
      </c>
      <c r="K11" s="35">
        <f t="shared" si="3"/>
        <v>75568</v>
      </c>
      <c r="L11" s="35">
        <f t="shared" si="3"/>
        <v>0</v>
      </c>
      <c r="M11" s="35">
        <f t="shared" si="3"/>
        <v>0</v>
      </c>
      <c r="N11" s="35">
        <f t="shared" si="3"/>
        <v>0</v>
      </c>
    </row>
    <row r="12" spans="1:14" ht="20.100000000000001" customHeight="1" x14ac:dyDescent="0.2">
      <c r="A12" s="8" t="s">
        <v>30</v>
      </c>
      <c r="B12" s="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20.100000000000001" customHeight="1" x14ac:dyDescent="0.2">
      <c r="A13" s="8" t="s">
        <v>41</v>
      </c>
      <c r="B13" s="6" t="s">
        <v>42</v>
      </c>
      <c r="C13" s="31">
        <v>-69469</v>
      </c>
      <c r="D13" s="31">
        <v>-72025</v>
      </c>
      <c r="E13" s="31">
        <v>-74744</v>
      </c>
      <c r="F13" s="31">
        <v>-78205</v>
      </c>
      <c r="G13" s="31">
        <v>-80239</v>
      </c>
      <c r="H13" s="31">
        <v>-76385</v>
      </c>
      <c r="I13" s="31">
        <v>-68443</v>
      </c>
      <c r="J13" s="31">
        <v>-70947</v>
      </c>
      <c r="K13" s="31">
        <v>-72725</v>
      </c>
      <c r="L13" s="31"/>
      <c r="M13" s="31"/>
      <c r="N13" s="31"/>
    </row>
    <row r="14" spans="1:14" ht="20.100000000000001" customHeight="1" x14ac:dyDescent="0.2">
      <c r="A14" s="8" t="s">
        <v>37</v>
      </c>
      <c r="B14" s="25" t="s">
        <v>43</v>
      </c>
      <c r="C14" s="30">
        <f>SUM(C15:C19)</f>
        <v>140584</v>
      </c>
      <c r="D14" s="30">
        <f t="shared" ref="D14:N14" si="4">SUM(D15:D19)</f>
        <v>145383</v>
      </c>
      <c r="E14" s="30">
        <f t="shared" si="4"/>
        <v>148873</v>
      </c>
      <c r="F14" s="30">
        <f t="shared" si="4"/>
        <v>152237</v>
      </c>
      <c r="G14" s="30">
        <f t="shared" si="4"/>
        <v>156022</v>
      </c>
      <c r="H14" s="30">
        <f t="shared" si="4"/>
        <v>157059</v>
      </c>
      <c r="I14" s="47">
        <f t="shared" si="4"/>
        <v>149669</v>
      </c>
      <c r="J14" s="30">
        <f t="shared" si="4"/>
        <v>146488</v>
      </c>
      <c r="K14" s="30">
        <f t="shared" si="4"/>
        <v>147682</v>
      </c>
      <c r="L14" s="30">
        <f t="shared" si="4"/>
        <v>0</v>
      </c>
      <c r="M14" s="30">
        <f t="shared" si="4"/>
        <v>0</v>
      </c>
      <c r="N14" s="30">
        <f t="shared" si="4"/>
        <v>0</v>
      </c>
    </row>
    <row r="15" spans="1:14" ht="20.100000000000001" customHeight="1" x14ac:dyDescent="0.2">
      <c r="A15" s="23">
        <v>1</v>
      </c>
      <c r="B15" s="6" t="s">
        <v>7</v>
      </c>
      <c r="C15" s="31">
        <v>16819</v>
      </c>
      <c r="D15" s="31">
        <v>16817</v>
      </c>
      <c r="E15" s="31">
        <v>16772</v>
      </c>
      <c r="F15" s="31">
        <v>16729</v>
      </c>
      <c r="G15" s="31">
        <v>16728</v>
      </c>
      <c r="H15" s="31">
        <v>16469</v>
      </c>
      <c r="I15" s="31">
        <v>16468</v>
      </c>
      <c r="J15" s="31">
        <v>16414</v>
      </c>
      <c r="K15" s="31">
        <v>16414</v>
      </c>
      <c r="L15" s="31"/>
      <c r="M15" s="31"/>
      <c r="N15" s="31"/>
    </row>
    <row r="16" spans="1:14" ht="20.100000000000001" customHeight="1" x14ac:dyDescent="0.2">
      <c r="A16" s="23">
        <v>2</v>
      </c>
      <c r="B16" s="6" t="s">
        <v>5</v>
      </c>
      <c r="C16" s="31">
        <v>85475</v>
      </c>
      <c r="D16" s="31">
        <v>90270</v>
      </c>
      <c r="E16" s="31">
        <v>94148</v>
      </c>
      <c r="F16" s="31">
        <v>97841</v>
      </c>
      <c r="G16" s="31">
        <v>101939</v>
      </c>
      <c r="H16" s="31">
        <v>103884</v>
      </c>
      <c r="I16" s="31">
        <v>96704</v>
      </c>
      <c r="J16" s="31">
        <v>93733</v>
      </c>
      <c r="K16" s="31">
        <v>95178</v>
      </c>
      <c r="L16" s="31"/>
      <c r="M16" s="31"/>
      <c r="N16" s="31"/>
    </row>
    <row r="17" spans="1:14" ht="20.100000000000001" customHeight="1" x14ac:dyDescent="0.2">
      <c r="A17" s="23">
        <v>3</v>
      </c>
      <c r="B17" s="9" t="s">
        <v>8</v>
      </c>
      <c r="C17" s="31">
        <v>616</v>
      </c>
      <c r="D17" s="31">
        <v>774</v>
      </c>
      <c r="E17" s="31">
        <v>830</v>
      </c>
      <c r="F17" s="31">
        <v>845</v>
      </c>
      <c r="G17" s="31">
        <v>821</v>
      </c>
      <c r="H17" s="31">
        <v>577</v>
      </c>
      <c r="I17" s="31">
        <v>643</v>
      </c>
      <c r="J17" s="31">
        <v>704</v>
      </c>
      <c r="K17" s="31">
        <v>708</v>
      </c>
      <c r="L17" s="31"/>
      <c r="M17" s="31"/>
      <c r="N17" s="31"/>
    </row>
    <row r="18" spans="1:14" ht="20.100000000000001" customHeight="1" x14ac:dyDescent="0.2">
      <c r="A18" s="23">
        <v>4</v>
      </c>
      <c r="B18" s="23" t="s">
        <v>31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/>
      <c r="M18" s="31"/>
      <c r="N18" s="31"/>
    </row>
    <row r="19" spans="1:14" ht="20.100000000000001" customHeight="1" x14ac:dyDescent="0.2">
      <c r="A19" s="28">
        <v>5</v>
      </c>
      <c r="B19" s="6" t="s">
        <v>6</v>
      </c>
      <c r="C19" s="30">
        <v>37674</v>
      </c>
      <c r="D19" s="30">
        <v>37522</v>
      </c>
      <c r="E19" s="30">
        <v>37123</v>
      </c>
      <c r="F19" s="30">
        <v>36822</v>
      </c>
      <c r="G19" s="30">
        <v>36534</v>
      </c>
      <c r="H19" s="30">
        <v>36129</v>
      </c>
      <c r="I19" s="47">
        <v>35854</v>
      </c>
      <c r="J19" s="30">
        <v>35637</v>
      </c>
      <c r="K19" s="30">
        <v>35382</v>
      </c>
      <c r="L19" s="30"/>
      <c r="M19" s="30"/>
      <c r="N19" s="30"/>
    </row>
    <row r="20" spans="1:14" ht="20.100000000000001" customHeight="1" x14ac:dyDescent="0.2">
      <c r="A20" s="27" t="s">
        <v>44</v>
      </c>
      <c r="B20" s="6" t="s">
        <v>33</v>
      </c>
      <c r="C20" s="32">
        <v>484</v>
      </c>
      <c r="D20" s="32">
        <v>479</v>
      </c>
      <c r="E20" s="32">
        <v>473</v>
      </c>
      <c r="F20" s="32">
        <v>479</v>
      </c>
      <c r="G20" s="32">
        <v>502</v>
      </c>
      <c r="H20" s="32">
        <v>503</v>
      </c>
      <c r="I20" s="70">
        <v>651</v>
      </c>
      <c r="J20" s="32">
        <v>640</v>
      </c>
      <c r="K20" s="32">
        <v>611</v>
      </c>
      <c r="L20" s="32"/>
      <c r="M20" s="32"/>
      <c r="N20" s="32"/>
    </row>
    <row r="21" spans="1:14" ht="20.100000000000001" customHeight="1" x14ac:dyDescent="0.2">
      <c r="A21" s="33"/>
      <c r="B21" s="34" t="s">
        <v>32</v>
      </c>
      <c r="C21" s="36">
        <f>C13+C14+C20</f>
        <v>71599</v>
      </c>
      <c r="D21" s="36">
        <f t="shared" ref="D21:N21" si="5">D13+D14+D20</f>
        <v>73837</v>
      </c>
      <c r="E21" s="36">
        <f t="shared" si="5"/>
        <v>74602</v>
      </c>
      <c r="F21" s="36">
        <f t="shared" si="5"/>
        <v>74511</v>
      </c>
      <c r="G21" s="36">
        <f t="shared" si="5"/>
        <v>76285</v>
      </c>
      <c r="H21" s="36">
        <f t="shared" si="5"/>
        <v>81177</v>
      </c>
      <c r="I21" s="36">
        <f t="shared" si="5"/>
        <v>81877</v>
      </c>
      <c r="J21" s="36">
        <f t="shared" si="5"/>
        <v>76181</v>
      </c>
      <c r="K21" s="36">
        <f t="shared" si="5"/>
        <v>75568</v>
      </c>
      <c r="L21" s="36">
        <f t="shared" si="5"/>
        <v>0</v>
      </c>
      <c r="M21" s="36">
        <f t="shared" si="5"/>
        <v>0</v>
      </c>
      <c r="N21" s="36">
        <f t="shared" si="5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2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20.100000000000001" customHeight="1" x14ac:dyDescent="0.2">
      <c r="A24" s="1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20.100000000000001" customHeight="1" x14ac:dyDescent="0.2">
      <c r="A25" s="12"/>
      <c r="B25" s="13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7"/>
      <c r="B28" s="1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">
      <c r="A29" s="17"/>
      <c r="B29" s="1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">
      <c r="A30" s="17"/>
      <c r="B30" s="17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">
      <c r="A31" s="17"/>
      <c r="B31" s="1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">
      <c r="A32" s="17"/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">
      <c r="A33" s="17"/>
      <c r="B33" s="1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">
      <c r="A34" s="17"/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">
      <c r="A35" s="17"/>
      <c r="B35" s="1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">
      <c r="A36" s="17"/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">
      <c r="A37" s="17"/>
      <c r="B37" s="17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ziskov a strát_mesačne</vt:lpstr>
      <vt:lpstr>Výkaz_aktív a záväzkov_mesačne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2023-05-26T07:12:26Z</cp:lastPrinted>
  <dcterms:created xsi:type="dcterms:W3CDTF">2012-03-20T09:28:01Z</dcterms:created>
  <dcterms:modified xsi:type="dcterms:W3CDTF">2023-10-26T12:30:40Z</dcterms:modified>
</cp:coreProperties>
</file>